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7995" windowHeight="8715" activeTab="0"/>
  </bookViews>
  <sheets>
    <sheet name="INAOE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<sst xmlns="http://schemas.openxmlformats.org/spreadsheetml/2006/main" count="52" uniqueCount="46">
  <si>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ENTIDAD:</t>
  </si>
  <si>
    <t>NIVEL SALARIAL</t>
  </si>
  <si>
    <t>SUELDO BRUTO UNITARIO MENSUAL INTEGRADO</t>
  </si>
  <si>
    <t>SUELDO BRUTO COLECTIVO MENSUAL INTEGRADO</t>
  </si>
  <si>
    <t>PAGO ESTIMULO</t>
  </si>
  <si>
    <t>ISR</t>
  </si>
  <si>
    <t>PAGO NETO</t>
  </si>
  <si>
    <t>FUENTE DE FINANCIAMIENTO</t>
  </si>
  <si>
    <t>REC. FISCALES</t>
  </si>
  <si>
    <t>REC. PROPIOS</t>
  </si>
  <si>
    <t>(PESOS)</t>
  </si>
  <si>
    <t>No.
DE
PLAZAS</t>
  </si>
  <si>
    <t>PAGO DE ESTIMULO PARA LOS SERVIDORES PÚBLICOS SUPERIORES Y MANDOS MEDIOS</t>
  </si>
  <si>
    <t>DERIVADO DE LA EVALUACIÓN DE LOS INDICADORES DEL CONVENIO DE DESEMPEÑO 2004</t>
  </si>
  <si>
    <t>DESCRIPCIÓN DEL PUESTO</t>
  </si>
  <si>
    <t>CONSEJO NACIONAL DE CIENCIA Y TECNOLOGÍA</t>
  </si>
  <si>
    <t>DIRECCIÓN ADJUNTA DE COORDINACIÓN DE GRUPOS Y CENTROS DE INVESTIGACIÓN</t>
  </si>
  <si>
    <t>DIRECCIÓN DEL SISTEMA DE CENTROS PÚBLICOS CONACYT</t>
  </si>
  <si>
    <t>DIRECTOR GENERAL</t>
  </si>
  <si>
    <t>DIRECTOR DE AREA</t>
  </si>
  <si>
    <t>SUBDIRECTOR DE AREA</t>
  </si>
  <si>
    <t>TOTAL</t>
  </si>
  <si>
    <t>(1)</t>
  </si>
  <si>
    <t>(2)</t>
  </si>
  <si>
    <t>(3)</t>
  </si>
  <si>
    <t>(4)</t>
  </si>
  <si>
    <t>(6)</t>
  </si>
  <si>
    <t>(7)</t>
  </si>
  <si>
    <t>(5 = 3x4)</t>
  </si>
  <si>
    <t>(8 = 6-7)</t>
  </si>
  <si>
    <t>(9)</t>
  </si>
  <si>
    <t>(10)</t>
  </si>
  <si>
    <t>JEFE DE DEPARTAMENTO</t>
  </si>
  <si>
    <t>KC1</t>
  </si>
  <si>
    <t>MB1-27</t>
  </si>
  <si>
    <t>MB1-23</t>
  </si>
  <si>
    <t>MB1-22</t>
  </si>
  <si>
    <t>NB2</t>
  </si>
  <si>
    <t>NB2-41</t>
  </si>
  <si>
    <t>NA2-24</t>
  </si>
  <si>
    <t>OA1</t>
  </si>
  <si>
    <t>OA1-16</t>
  </si>
  <si>
    <t>OA1-12</t>
  </si>
  <si>
    <t>INSTITUTO NACIONAL DE ASTROFISICA, OPTICA Y ELECTRONICA</t>
  </si>
  <si>
    <t>* La Dirección de Vinculación no existe en la Estructura Actual, pero derivado de sus responsabilidades se considera para la entrega del estímulo anual</t>
  </si>
  <si>
    <t>DIRECTOR DE AREA 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</si>
</sst>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Baskerville Old Face"/>
      <family val="1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20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i/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ashed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4" borderId="7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" borderId="8" xfId="0" applyNumberFormat="1" applyFont="1" applyFill="1" applyBorder="1" applyAlignment="1">
      <alignment/>
    </xf>
    <xf numFmtId="0" fontId="1" fillId="4" borderId="9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4" borderId="1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7"/>
  <sheetViews>
    <sheetView tabSelected="1" zoomScale="70" zoomScaleNormal="70" workbookViewId="0" topLeftCell="A1">
      <selection activeCell="D8" sqref="D8"/>
    </sheetView>
  </sheetViews>
  <sheetFormatPr defaultColWidth="11.421875" defaultRowHeight="12.75"/>
  <cols>
    <col min="1" max="1" width="35.421875" style="0" customWidth="1"/>
    <col min="2" max="2" width="12.28125" style="0" customWidth="1"/>
    <col min="3" max="3" width="10.421875" style="0" customWidth="1"/>
    <col min="4" max="8" width="20.28125" style="0" customWidth="1"/>
    <col min="9" max="10" width="19.57421875" style="0" customWidth="1"/>
  </cols>
  <sheetData>
    <row r="1" spans="1:10" ht="25.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8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6.5" customHeight="1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10" spans="1:8" ht="20.25" customHeight="1" thickBot="1">
      <c r="A10" s="2"/>
      <c r="B10" s="2"/>
      <c r="C10" s="2"/>
      <c r="D10" s="2"/>
      <c r="E10" s="2"/>
      <c r="F10" s="2"/>
      <c r="G10" s="2"/>
      <c r="H10" s="2"/>
    </row>
    <row r="11" spans="1:9" ht="20.25" customHeight="1" thickBot="1" thickTop="1">
      <c r="A11" s="3" t="s">
        <v>0</v>
      </c>
      <c r="B11" s="6" t="s">
        <v>43</v>
      </c>
      <c r="C11" s="4"/>
      <c r="D11" s="4"/>
      <c r="E11" s="4"/>
      <c r="F11" s="4"/>
      <c r="G11" s="4"/>
      <c r="H11" s="4"/>
      <c r="I11" s="5"/>
    </row>
    <row r="12" ht="14.25" thickBot="1" thickTop="1"/>
    <row r="13" spans="1:10" ht="30.75" customHeight="1" thickBot="1" thickTop="1">
      <c r="A13" s="17" t="s">
        <v>14</v>
      </c>
      <c r="B13" s="19" t="s">
        <v>1</v>
      </c>
      <c r="C13" s="17" t="s">
        <v>11</v>
      </c>
      <c r="D13" s="17" t="s">
        <v>2</v>
      </c>
      <c r="E13" s="17" t="s">
        <v>3</v>
      </c>
      <c r="F13" s="17" t="s">
        <v>4</v>
      </c>
      <c r="G13" s="17" t="s">
        <v>5</v>
      </c>
      <c r="H13" s="17" t="s">
        <v>6</v>
      </c>
      <c r="I13" s="24" t="s">
        <v>7</v>
      </c>
      <c r="J13" s="24"/>
    </row>
    <row r="14" spans="1:10" ht="30.75" customHeight="1" thickTop="1">
      <c r="A14" s="18"/>
      <c r="B14" s="20"/>
      <c r="C14" s="18"/>
      <c r="D14" s="18"/>
      <c r="E14" s="18"/>
      <c r="F14" s="18"/>
      <c r="G14" s="18"/>
      <c r="H14" s="18"/>
      <c r="I14" s="12" t="s">
        <v>8</v>
      </c>
      <c r="J14" s="12" t="s">
        <v>9</v>
      </c>
    </row>
    <row r="15" spans="1:10" ht="16.5" customHeight="1" thickBot="1">
      <c r="A15" s="15" t="s">
        <v>22</v>
      </c>
      <c r="B15" s="15" t="s">
        <v>23</v>
      </c>
      <c r="C15" s="15" t="s">
        <v>24</v>
      </c>
      <c r="D15" s="15" t="s">
        <v>25</v>
      </c>
      <c r="E15" s="15" t="s">
        <v>28</v>
      </c>
      <c r="F15" s="15" t="s">
        <v>26</v>
      </c>
      <c r="G15" s="15" t="s">
        <v>27</v>
      </c>
      <c r="H15" s="15" t="s">
        <v>29</v>
      </c>
      <c r="I15" s="15" t="s">
        <v>30</v>
      </c>
      <c r="J15" s="15" t="s">
        <v>31</v>
      </c>
    </row>
    <row r="16" ht="14.25" thickBot="1" thickTop="1"/>
    <row r="17" spans="1:10" s="11" customFormat="1" ht="21" customHeight="1" thickTop="1">
      <c r="A17" s="7" t="s">
        <v>18</v>
      </c>
      <c r="B17" s="7" t="s">
        <v>33</v>
      </c>
      <c r="C17" s="7">
        <v>1</v>
      </c>
      <c r="D17" s="9">
        <f>23962.7+129520.84</f>
        <v>153483.54</v>
      </c>
      <c r="E17" s="9">
        <f aca="true" t="shared" si="0" ref="E17:E26">+C17*D17</f>
        <v>153483.54</v>
      </c>
      <c r="F17" s="9">
        <f aca="true" t="shared" si="1" ref="F17:F28">+E17*60%</f>
        <v>92090.124</v>
      </c>
      <c r="G17" s="9">
        <f aca="true" t="shared" si="2" ref="G17:G26">F17*0.32</f>
        <v>29468.83968</v>
      </c>
      <c r="H17" s="9">
        <f>+F17-G17</f>
        <v>62621.28431999999</v>
      </c>
      <c r="I17" s="9"/>
      <c r="J17" s="9">
        <f aca="true" t="shared" si="3" ref="J17:J26">F17</f>
        <v>92090.124</v>
      </c>
    </row>
    <row r="18" spans="1:10" s="11" customFormat="1" ht="21" customHeight="1">
      <c r="A18" s="8" t="s">
        <v>19</v>
      </c>
      <c r="B18" s="8" t="s">
        <v>34</v>
      </c>
      <c r="C18" s="8">
        <v>1</v>
      </c>
      <c r="D18" s="10">
        <f>18056+44055.04</f>
        <v>62111.04</v>
      </c>
      <c r="E18" s="10">
        <f t="shared" si="0"/>
        <v>62111.04</v>
      </c>
      <c r="F18" s="10">
        <f t="shared" si="1"/>
        <v>37266.623999999996</v>
      </c>
      <c r="G18" s="10">
        <f t="shared" si="2"/>
        <v>11925.319679999999</v>
      </c>
      <c r="H18" s="10">
        <f>+F18-G18</f>
        <v>25341.304319999996</v>
      </c>
      <c r="I18" s="10"/>
      <c r="J18" s="10">
        <f t="shared" si="3"/>
        <v>37266.623999999996</v>
      </c>
    </row>
    <row r="19" spans="1:10" s="11" customFormat="1" ht="21" customHeight="1">
      <c r="A19" s="8" t="s">
        <v>19</v>
      </c>
      <c r="B19" s="8" t="s">
        <v>35</v>
      </c>
      <c r="C19" s="8">
        <v>1</v>
      </c>
      <c r="D19" s="10">
        <f>18056+40464.04</f>
        <v>58520.04</v>
      </c>
      <c r="E19" s="10">
        <f t="shared" si="0"/>
        <v>58520.04</v>
      </c>
      <c r="F19" s="10">
        <f t="shared" si="1"/>
        <v>35112.024</v>
      </c>
      <c r="G19" s="10">
        <f t="shared" si="2"/>
        <v>11235.847679999999</v>
      </c>
      <c r="H19" s="10">
        <f>+F19-G19</f>
        <v>23876.17632</v>
      </c>
      <c r="I19" s="10"/>
      <c r="J19" s="10">
        <f t="shared" si="3"/>
        <v>35112.024</v>
      </c>
    </row>
    <row r="20" spans="1:10" s="11" customFormat="1" ht="21" customHeight="1">
      <c r="A20" s="8" t="s">
        <v>19</v>
      </c>
      <c r="B20" s="8" t="s">
        <v>36</v>
      </c>
      <c r="C20" s="8">
        <v>1</v>
      </c>
      <c r="D20" s="10">
        <f>18056+39599.21</f>
        <v>57655.21</v>
      </c>
      <c r="E20" s="10">
        <f t="shared" si="0"/>
        <v>57655.21</v>
      </c>
      <c r="F20" s="10">
        <f t="shared" si="1"/>
        <v>34593.126</v>
      </c>
      <c r="G20" s="10">
        <f t="shared" si="2"/>
        <v>11069.800319999998</v>
      </c>
      <c r="H20" s="10">
        <f aca="true" t="shared" si="4" ref="H20:H25">+F20-G20</f>
        <v>23523.325679999998</v>
      </c>
      <c r="I20" s="10"/>
      <c r="J20" s="10">
        <f t="shared" si="3"/>
        <v>34593.126</v>
      </c>
    </row>
    <row r="21" spans="1:10" s="11" customFormat="1" ht="21" customHeight="1">
      <c r="A21" s="8" t="s">
        <v>20</v>
      </c>
      <c r="B21" s="8" t="s">
        <v>37</v>
      </c>
      <c r="C21" s="8">
        <v>4</v>
      </c>
      <c r="D21" s="10">
        <f>12429.53+21107.54</f>
        <v>33537.07</v>
      </c>
      <c r="E21" s="10">
        <f t="shared" si="0"/>
        <v>134148.28</v>
      </c>
      <c r="F21" s="10">
        <f t="shared" si="1"/>
        <v>80488.968</v>
      </c>
      <c r="G21" s="10">
        <f t="shared" si="2"/>
        <v>25756.46976</v>
      </c>
      <c r="H21" s="10">
        <f t="shared" si="4"/>
        <v>54732.49823999999</v>
      </c>
      <c r="I21" s="10"/>
      <c r="J21" s="10">
        <f t="shared" si="3"/>
        <v>80488.968</v>
      </c>
    </row>
    <row r="22" spans="1:10" s="11" customFormat="1" ht="21" customHeight="1">
      <c r="A22" s="8" t="s">
        <v>20</v>
      </c>
      <c r="B22" s="8" t="s">
        <v>38</v>
      </c>
      <c r="C22" s="8">
        <v>1</v>
      </c>
      <c r="D22" s="10">
        <f>12429.53+24927.24</f>
        <v>37356.770000000004</v>
      </c>
      <c r="E22" s="10">
        <f t="shared" si="0"/>
        <v>37356.770000000004</v>
      </c>
      <c r="F22" s="10">
        <f t="shared" si="1"/>
        <v>22414.062</v>
      </c>
      <c r="G22" s="10">
        <f t="shared" si="2"/>
        <v>7172.49984</v>
      </c>
      <c r="H22" s="10">
        <f t="shared" si="4"/>
        <v>15241.562160000001</v>
      </c>
      <c r="I22" s="10"/>
      <c r="J22" s="10">
        <f t="shared" si="3"/>
        <v>22414.062</v>
      </c>
    </row>
    <row r="23" spans="1:10" s="11" customFormat="1" ht="21" customHeight="1">
      <c r="A23" s="8" t="s">
        <v>20</v>
      </c>
      <c r="B23" s="8" t="s">
        <v>39</v>
      </c>
      <c r="C23" s="8">
        <v>1</v>
      </c>
      <c r="D23" s="10">
        <f>8854.32+20148.92</f>
        <v>29003.239999999998</v>
      </c>
      <c r="E23" s="10">
        <f t="shared" si="0"/>
        <v>29003.239999999998</v>
      </c>
      <c r="F23" s="10">
        <f t="shared" si="1"/>
        <v>17401.944</v>
      </c>
      <c r="G23" s="10">
        <f t="shared" si="2"/>
        <v>5568.62208</v>
      </c>
      <c r="H23" s="10">
        <f t="shared" si="4"/>
        <v>11833.321919999998</v>
      </c>
      <c r="I23" s="10"/>
      <c r="J23" s="10">
        <f t="shared" si="3"/>
        <v>17401.944</v>
      </c>
    </row>
    <row r="24" spans="1:10" s="11" customFormat="1" ht="21" customHeight="1">
      <c r="A24" s="8" t="s">
        <v>32</v>
      </c>
      <c r="B24" s="8" t="s">
        <v>40</v>
      </c>
      <c r="C24" s="8">
        <v>7</v>
      </c>
      <c r="D24" s="10">
        <f>6701.7+10344.55</f>
        <v>17046.25</v>
      </c>
      <c r="E24" s="10">
        <f t="shared" si="0"/>
        <v>119323.75</v>
      </c>
      <c r="F24" s="10">
        <f t="shared" si="1"/>
        <v>71594.25</v>
      </c>
      <c r="G24" s="10">
        <f t="shared" si="2"/>
        <v>22910.16</v>
      </c>
      <c r="H24" s="10">
        <f t="shared" si="4"/>
        <v>48684.09</v>
      </c>
      <c r="I24" s="10"/>
      <c r="J24" s="10">
        <f t="shared" si="3"/>
        <v>71594.25</v>
      </c>
    </row>
    <row r="25" spans="1:10" s="11" customFormat="1" ht="21" customHeight="1">
      <c r="A25" s="8" t="s">
        <v>32</v>
      </c>
      <c r="B25" s="8" t="s">
        <v>41</v>
      </c>
      <c r="C25" s="8">
        <v>3</v>
      </c>
      <c r="D25" s="10">
        <f>6701.7+11818.07</f>
        <v>18519.77</v>
      </c>
      <c r="E25" s="10">
        <f t="shared" si="0"/>
        <v>55559.31</v>
      </c>
      <c r="F25" s="10">
        <f t="shared" si="1"/>
        <v>33335.585999999996</v>
      </c>
      <c r="G25" s="10">
        <f t="shared" si="2"/>
        <v>10667.387519999998</v>
      </c>
      <c r="H25" s="10">
        <f t="shared" si="4"/>
        <v>22668.19848</v>
      </c>
      <c r="I25" s="10"/>
      <c r="J25" s="10">
        <f t="shared" si="3"/>
        <v>33335.585999999996</v>
      </c>
    </row>
    <row r="26" spans="1:10" s="11" customFormat="1" ht="21" customHeight="1">
      <c r="A26" s="8" t="s">
        <v>32</v>
      </c>
      <c r="B26" s="8" t="s">
        <v>42</v>
      </c>
      <c r="C26" s="8">
        <v>2</v>
      </c>
      <c r="D26" s="10">
        <f>6701.7+10747.34</f>
        <v>17449.04</v>
      </c>
      <c r="E26" s="10">
        <f t="shared" si="0"/>
        <v>34898.08</v>
      </c>
      <c r="F26" s="10">
        <f t="shared" si="1"/>
        <v>20938.848</v>
      </c>
      <c r="G26" s="10">
        <f t="shared" si="2"/>
        <v>6700.4313600000005</v>
      </c>
      <c r="H26" s="10">
        <f>+F26-G26</f>
        <v>14238.416640000001</v>
      </c>
      <c r="I26" s="10"/>
      <c r="J26" s="10">
        <f t="shared" si="3"/>
        <v>20938.848</v>
      </c>
    </row>
    <row r="27" spans="1:10" s="11" customFormat="1" ht="21" customHeight="1">
      <c r="A27" s="8"/>
      <c r="B27" s="8"/>
      <c r="C27" s="8"/>
      <c r="D27" s="10"/>
      <c r="E27" s="10"/>
      <c r="F27" s="10"/>
      <c r="G27" s="10"/>
      <c r="H27" s="10"/>
      <c r="I27" s="10"/>
      <c r="J27" s="10"/>
    </row>
    <row r="28" spans="1:10" s="11" customFormat="1" ht="21" customHeight="1">
      <c r="A28" s="8" t="s">
        <v>45</v>
      </c>
      <c r="B28" s="8"/>
      <c r="C28" s="8">
        <v>1</v>
      </c>
      <c r="D28" s="10">
        <v>56129.21</v>
      </c>
      <c r="E28" s="10">
        <f>+C28*D28</f>
        <v>56129.21</v>
      </c>
      <c r="F28" s="10">
        <f t="shared" si="1"/>
        <v>33677.526</v>
      </c>
      <c r="G28" s="10">
        <f>F28*0.32</f>
        <v>10776.80832</v>
      </c>
      <c r="H28" s="10">
        <f>+F28-G28</f>
        <v>22900.717679999998</v>
      </c>
      <c r="I28" s="10"/>
      <c r="J28" s="10">
        <f>F28</f>
        <v>33677.526</v>
      </c>
    </row>
    <row r="29" spans="1:10" s="11" customFormat="1" ht="21" customHeight="1">
      <c r="A29" s="8"/>
      <c r="B29" s="8"/>
      <c r="C29" s="8"/>
      <c r="D29" s="10"/>
      <c r="E29" s="10"/>
      <c r="F29" s="10"/>
      <c r="G29" s="10"/>
      <c r="H29" s="10"/>
      <c r="I29" s="10"/>
      <c r="J29" s="10"/>
    </row>
    <row r="30" spans="1:10" s="11" customFormat="1" ht="21" customHeight="1">
      <c r="A30" s="8"/>
      <c r="B30" s="8"/>
      <c r="C30" s="8"/>
      <c r="D30" s="10"/>
      <c r="E30" s="10"/>
      <c r="F30" s="10"/>
      <c r="G30" s="10"/>
      <c r="H30" s="10"/>
      <c r="I30" s="10"/>
      <c r="J30" s="10"/>
    </row>
    <row r="31" spans="1:10" ht="27.75" customHeight="1" thickBot="1">
      <c r="A31" s="21" t="s">
        <v>21</v>
      </c>
      <c r="B31" s="22"/>
      <c r="C31" s="22"/>
      <c r="D31" s="22"/>
      <c r="E31" s="23"/>
      <c r="F31" s="14">
        <f>SUM(F17:F30)</f>
        <v>478913.082</v>
      </c>
      <c r="G31" s="14">
        <f>SUM(G17:G30)</f>
        <v>153252.18623999998</v>
      </c>
      <c r="H31" s="14">
        <f>SUM(H17:H30)</f>
        <v>325660.89576</v>
      </c>
      <c r="I31" s="14">
        <f>SUM(I17:I30)</f>
        <v>0</v>
      </c>
      <c r="J31" s="14">
        <f>SUM(J17:J30)</f>
        <v>478913.082</v>
      </c>
    </row>
    <row r="32" ht="12.75" customHeight="1" thickTop="1"/>
    <row r="33" ht="12.75">
      <c r="H33" s="13"/>
    </row>
    <row r="34" spans="1:9" ht="12.75">
      <c r="A34" s="16" t="s">
        <v>44</v>
      </c>
      <c r="I34" s="13"/>
    </row>
    <row r="35" ht="12.75">
      <c r="F35" s="13"/>
    </row>
    <row r="36" ht="12.75">
      <c r="F36" s="13"/>
    </row>
    <row r="37" ht="12.75">
      <c r="F37" s="13"/>
    </row>
  </sheetData>
  <mergeCells count="16">
    <mergeCell ref="A31:E31"/>
    <mergeCell ref="I13:J13"/>
    <mergeCell ref="A1:J1"/>
    <mergeCell ref="A2:J2"/>
    <mergeCell ref="A3:J3"/>
    <mergeCell ref="A5:J5"/>
    <mergeCell ref="A6:J6"/>
    <mergeCell ref="A7:J7"/>
    <mergeCell ref="E13:E14"/>
    <mergeCell ref="F13:F14"/>
    <mergeCell ref="G13:G14"/>
    <mergeCell ref="H13:H14"/>
    <mergeCell ref="A13:A14"/>
    <mergeCell ref="B13:B14"/>
    <mergeCell ref="C13:C14"/>
    <mergeCell ref="D13:D14"/>
  </mergeCells>
  <printOptions horizontalCentered="1"/>
  <pageMargins left="0.75" right="0.75" top="0.7874015748031497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raperez</dc:creator>
  <cp:keywords/>
  <dc:description/>
  <cp:lastModifiedBy>Conchita</cp:lastModifiedBy>
  <cp:lastPrinted>2005-03-03T18:26:15Z</cp:lastPrinted>
  <dcterms:created xsi:type="dcterms:W3CDTF">2005-01-28T15:22:39Z</dcterms:created>
  <dcterms:modified xsi:type="dcterms:W3CDTF">2005-03-03T18:26:53Z</dcterms:modified>
  <cp:category/>
  <cp:version/>
  <cp:contentType/>
  <cp:contentStatus/>
</cp:coreProperties>
</file>