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461" windowWidth="9690" windowHeight="6765" activeTab="0"/>
  </bookViews>
  <sheets>
    <sheet name="Enero-dic" sheetId="1" r:id="rId1"/>
  </sheets>
  <definedNames>
    <definedName name="\0" localSheetId="0">'Enero-dic'!#REF!</definedName>
    <definedName name="\0">#REF!</definedName>
  </definedNames>
  <calcPr fullCalcOnLoad="1"/>
</workbook>
</file>

<file path=xl/sharedStrings.xml><?xml version="1.0" encoding="utf-8"?>
<sst xmlns="http://schemas.openxmlformats.org/spreadsheetml/2006/main" count="96" uniqueCount="34">
  <si>
    <t xml:space="preserve"> ACUMULADO (DEVENGADO)</t>
  </si>
  <si>
    <t xml:space="preserve"> (MILES DE PESOS)</t>
  </si>
  <si>
    <t>FUENTE</t>
  </si>
  <si>
    <t>SUMA CTE.</t>
  </si>
  <si>
    <t>SUMA INV.</t>
  </si>
  <si>
    <t>T O T A L</t>
  </si>
  <si>
    <t>D</t>
  </si>
  <si>
    <t>PRESUPUESTO</t>
  </si>
  <si>
    <t>E</t>
  </si>
  <si>
    <t>Acumulado</t>
  </si>
  <si>
    <t>RECURSOS</t>
  </si>
  <si>
    <t>PROG.</t>
  </si>
  <si>
    <t>EJER.</t>
  </si>
  <si>
    <t>FISCALES</t>
  </si>
  <si>
    <t>PROPIOS</t>
  </si>
  <si>
    <t>SUMA</t>
  </si>
  <si>
    <t>CONACYT</t>
  </si>
  <si>
    <t>TOTAL</t>
  </si>
  <si>
    <t>a</t>
  </si>
  <si>
    <t>SF</t>
  </si>
  <si>
    <t>ENTIDAD:  INSTITUTO NACIONAL DE ASTROFISICA, OPTICA Y ELECTRONICA</t>
  </si>
  <si>
    <t>RECURSOS EN ADMINISTRACION</t>
  </si>
  <si>
    <t xml:space="preserve"> CONACYT</t>
  </si>
  <si>
    <t>001</t>
  </si>
  <si>
    <t>002</t>
  </si>
  <si>
    <t>006</t>
  </si>
  <si>
    <t>007</t>
  </si>
  <si>
    <t>AI</t>
  </si>
  <si>
    <t>01</t>
  </si>
  <si>
    <t>03</t>
  </si>
  <si>
    <t xml:space="preserve"> SEGUIMIENTO  PRESUPUESTAL 2004</t>
  </si>
  <si>
    <t>CIERRE PRESUPUESTAL</t>
  </si>
  <si>
    <t>NOTA.- Las cifras indicadas en la columna de programado , corresponden a los recursos capatados durante el ejercicio 2004.</t>
  </si>
  <si>
    <t>PERIODO:  Enero-Diciembre 2004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</si>
</sst>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&quot;Pts&quot;;\-#,##0&quot;Pts&quot;"/>
    <numFmt numFmtId="179" formatCode="#,##0&quot;Pts&quot;;[Red]\-#,##0&quot;Pts&quot;"/>
    <numFmt numFmtId="180" formatCode="#,##0.00&quot;Pts&quot;;\-#,##0.00&quot;Pts&quot;"/>
    <numFmt numFmtId="181" formatCode="#,##0.00&quot;Pts&quot;;[Red]\-#,##0.00&quot;Pts&quot;"/>
    <numFmt numFmtId="182" formatCode="d/m/yy"/>
    <numFmt numFmtId="183" formatCode="d/m/yy\ h:mm"/>
    <numFmt numFmtId="184" formatCode="#,##0.0"/>
    <numFmt numFmtId="185" formatCode="##\ ###\ ##0.0"/>
    <numFmt numFmtId="186" formatCode="00"/>
    <numFmt numFmtId="187" formatCode="0.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8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184" fontId="0" fillId="0" borderId="0" xfId="0" applyAlignment="1">
      <alignment/>
    </xf>
    <xf numFmtId="184" fontId="4" fillId="0" borderId="0" xfId="0" applyFont="1" applyAlignment="1" applyProtection="1">
      <alignment/>
      <protection/>
    </xf>
    <xf numFmtId="184" fontId="4" fillId="0" borderId="0" xfId="0" applyFont="1" applyAlignment="1">
      <alignment/>
    </xf>
    <xf numFmtId="184" fontId="5" fillId="0" borderId="0" xfId="0" applyFont="1" applyAlignment="1" applyProtection="1">
      <alignment horizontal="center"/>
      <protection/>
    </xf>
    <xf numFmtId="184" fontId="5" fillId="0" borderId="0" xfId="0" applyFont="1" applyAlignment="1">
      <alignment/>
    </xf>
    <xf numFmtId="184" fontId="5" fillId="0" borderId="0" xfId="0" applyFont="1" applyBorder="1" applyAlignment="1">
      <alignment/>
    </xf>
    <xf numFmtId="184" fontId="6" fillId="0" borderId="0" xfId="0" applyFont="1" applyAlignment="1">
      <alignment horizontal="center"/>
    </xf>
    <xf numFmtId="184" fontId="5" fillId="0" borderId="0" xfId="0" applyFont="1" applyAlignment="1" applyProtection="1">
      <alignment/>
      <protection/>
    </xf>
    <xf numFmtId="184" fontId="7" fillId="0" borderId="0" xfId="0" applyFont="1" applyAlignment="1" applyProtection="1">
      <alignment horizontal="left"/>
      <protection/>
    </xf>
    <xf numFmtId="184" fontId="8" fillId="0" borderId="0" xfId="0" applyFont="1" applyAlignment="1" applyProtection="1">
      <alignment horizontal="left"/>
      <protection/>
    </xf>
    <xf numFmtId="184" fontId="4" fillId="0" borderId="0" xfId="0" applyFont="1" applyAlignment="1" applyProtection="1">
      <alignment horizontal="left"/>
      <protection/>
    </xf>
    <xf numFmtId="184" fontId="5" fillId="0" borderId="0" xfId="0" applyFont="1" applyAlignment="1" applyProtection="1">
      <alignment horizontal="left"/>
      <protection/>
    </xf>
    <xf numFmtId="184" fontId="7" fillId="0" borderId="0" xfId="0" applyFont="1" applyAlignment="1">
      <alignment/>
    </xf>
    <xf numFmtId="184" fontId="8" fillId="0" borderId="0" xfId="0" applyFont="1" applyAlignment="1">
      <alignment/>
    </xf>
    <xf numFmtId="184" fontId="6" fillId="0" borderId="0" xfId="0" applyFont="1" applyAlignment="1" applyProtection="1">
      <alignment horizontal="left"/>
      <protection/>
    </xf>
    <xf numFmtId="184" fontId="6" fillId="0" borderId="0" xfId="0" applyFont="1" applyAlignment="1">
      <alignment/>
    </xf>
    <xf numFmtId="184" fontId="9" fillId="0" borderId="0" xfId="0" applyFont="1" applyAlignment="1">
      <alignment/>
    </xf>
    <xf numFmtId="184" fontId="9" fillId="0" borderId="0" xfId="0" applyFont="1" applyBorder="1" applyAlignment="1">
      <alignment/>
    </xf>
    <xf numFmtId="184" fontId="4" fillId="0" borderId="1" xfId="0" applyFont="1" applyBorder="1" applyAlignment="1">
      <alignment/>
    </xf>
    <xf numFmtId="184" fontId="4" fillId="0" borderId="1" xfId="0" applyFont="1" applyBorder="1" applyAlignment="1">
      <alignment horizontal="center"/>
    </xf>
    <xf numFmtId="1" fontId="4" fillId="0" borderId="2" xfId="0" applyNumberFormat="1" applyFont="1" applyBorder="1" applyAlignment="1" applyProtection="1">
      <alignment horizontal="centerContinuous"/>
      <protection/>
    </xf>
    <xf numFmtId="186" fontId="4" fillId="0" borderId="3" xfId="0" applyNumberFormat="1" applyFont="1" applyBorder="1" applyAlignment="1" applyProtection="1">
      <alignment horizontal="centerContinuous"/>
      <protection/>
    </xf>
    <xf numFmtId="186" fontId="4" fillId="0" borderId="2" xfId="0" applyNumberFormat="1" applyFont="1" applyBorder="1" applyAlignment="1" applyProtection="1">
      <alignment horizontal="centerContinuous"/>
      <protection/>
    </xf>
    <xf numFmtId="1" fontId="4" fillId="0" borderId="4" xfId="0" applyNumberFormat="1" applyFont="1" applyBorder="1" applyAlignment="1" applyProtection="1">
      <alignment horizontal="centerContinuous"/>
      <protection/>
    </xf>
    <xf numFmtId="1" fontId="4" fillId="0" borderId="2" xfId="0" applyNumberFormat="1" applyFont="1" applyFill="1" applyBorder="1" applyAlignment="1" applyProtection="1">
      <alignment horizontal="centerContinuous"/>
      <protection/>
    </xf>
    <xf numFmtId="186" fontId="4" fillId="0" borderId="3" xfId="0" applyNumberFormat="1" applyFont="1" applyFill="1" applyBorder="1" applyAlignment="1" applyProtection="1">
      <alignment horizontal="centerContinuous"/>
      <protection/>
    </xf>
    <xf numFmtId="184" fontId="4" fillId="0" borderId="5" xfId="0" applyFont="1" applyBorder="1" applyAlignment="1" applyProtection="1">
      <alignment horizontal="center"/>
      <protection/>
    </xf>
    <xf numFmtId="184" fontId="10" fillId="0" borderId="2" xfId="0" applyFont="1" applyBorder="1" applyAlignment="1" applyProtection="1">
      <alignment horizontal="centerContinuous"/>
      <protection/>
    </xf>
    <xf numFmtId="184" fontId="4" fillId="0" borderId="3" xfId="0" applyFont="1" applyBorder="1" applyAlignment="1" applyProtection="1">
      <alignment horizontal="centerContinuous"/>
      <protection/>
    </xf>
    <xf numFmtId="184" fontId="4" fillId="0" borderId="2" xfId="0" applyFont="1" applyBorder="1" applyAlignment="1" applyProtection="1">
      <alignment horizontal="centerContinuous"/>
      <protection/>
    </xf>
    <xf numFmtId="184" fontId="4" fillId="0" borderId="6" xfId="0" applyFont="1" applyBorder="1" applyAlignment="1" applyProtection="1">
      <alignment horizontal="left"/>
      <protection/>
    </xf>
    <xf numFmtId="184" fontId="4" fillId="0" borderId="6" xfId="0" applyFont="1" applyBorder="1" applyAlignment="1">
      <alignment horizontal="center"/>
    </xf>
    <xf numFmtId="184" fontId="4" fillId="0" borderId="7" xfId="0" applyFont="1" applyBorder="1" applyAlignment="1" applyProtection="1">
      <alignment horizontal="right"/>
      <protection/>
    </xf>
    <xf numFmtId="184" fontId="4" fillId="0" borderId="7" xfId="0" applyFont="1" applyBorder="1" applyAlignment="1" applyProtection="1">
      <alignment horizontal="center"/>
      <protection/>
    </xf>
    <xf numFmtId="184" fontId="9" fillId="0" borderId="0" xfId="0" applyFont="1" applyAlignment="1">
      <alignment horizontal="left"/>
    </xf>
    <xf numFmtId="184" fontId="6" fillId="0" borderId="1" xfId="0" applyFont="1" applyBorder="1" applyAlignment="1">
      <alignment horizontal="center"/>
    </xf>
    <xf numFmtId="184" fontId="9" fillId="0" borderId="8" xfId="0" applyFont="1" applyBorder="1" applyAlignment="1" applyProtection="1">
      <alignment horizontal="left"/>
      <protection/>
    </xf>
    <xf numFmtId="184" fontId="6" fillId="0" borderId="5" xfId="0" applyFont="1" applyBorder="1" applyAlignment="1">
      <alignment horizontal="center"/>
    </xf>
    <xf numFmtId="184" fontId="6" fillId="0" borderId="8" xfId="0" applyFont="1" applyBorder="1" applyAlignment="1" applyProtection="1">
      <alignment horizontal="left"/>
      <protection/>
    </xf>
    <xf numFmtId="184" fontId="6" fillId="0" borderId="5" xfId="0" applyFont="1" applyBorder="1" applyAlignment="1" applyProtection="1">
      <alignment horizontal="center"/>
      <protection/>
    </xf>
    <xf numFmtId="184" fontId="6" fillId="0" borderId="6" xfId="0" applyFont="1" applyBorder="1" applyAlignment="1">
      <alignment/>
    </xf>
    <xf numFmtId="184" fontId="6" fillId="0" borderId="0" xfId="0" applyFont="1" applyBorder="1" applyAlignment="1">
      <alignment/>
    </xf>
    <xf numFmtId="184" fontId="9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 horizontal="center"/>
    </xf>
    <xf numFmtId="184" fontId="6" fillId="0" borderId="3" xfId="0" applyFont="1" applyBorder="1" applyAlignment="1">
      <alignment horizontal="center"/>
    </xf>
    <xf numFmtId="184" fontId="6" fillId="0" borderId="9" xfId="0" applyFont="1" applyBorder="1" applyAlignment="1">
      <alignment horizontal="center"/>
    </xf>
    <xf numFmtId="184" fontId="6" fillId="0" borderId="10" xfId="0" applyFont="1" applyBorder="1" applyAlignment="1">
      <alignment horizontal="center"/>
    </xf>
    <xf numFmtId="184" fontId="4" fillId="0" borderId="9" xfId="0" applyFont="1" applyBorder="1" applyAlignment="1" applyProtection="1">
      <alignment horizontal="left"/>
      <protection/>
    </xf>
    <xf numFmtId="184" fontId="6" fillId="0" borderId="10" xfId="0" applyFont="1" applyBorder="1" applyAlignment="1" applyProtection="1">
      <alignment horizontal="center"/>
      <protection/>
    </xf>
    <xf numFmtId="184" fontId="6" fillId="0" borderId="9" xfId="0" applyFont="1" applyBorder="1" applyAlignment="1" applyProtection="1">
      <alignment horizontal="center"/>
      <protection/>
    </xf>
    <xf numFmtId="184" fontId="6" fillId="0" borderId="11" xfId="0" applyFont="1" applyBorder="1" applyAlignment="1">
      <alignment/>
    </xf>
    <xf numFmtId="184" fontId="6" fillId="0" borderId="12" xfId="0" applyFont="1" applyBorder="1" applyAlignment="1">
      <alignment/>
    </xf>
    <xf numFmtId="1" fontId="4" fillId="2" borderId="2" xfId="0" applyNumberFormat="1" applyFont="1" applyFill="1" applyBorder="1" applyAlignment="1" applyProtection="1">
      <alignment horizontal="centerContinuous"/>
      <protection/>
    </xf>
    <xf numFmtId="186" fontId="4" fillId="2" borderId="3" xfId="0" applyNumberFormat="1" applyFont="1" applyFill="1" applyBorder="1" applyAlignment="1" applyProtection="1">
      <alignment horizontal="centerContinuous"/>
      <protection/>
    </xf>
    <xf numFmtId="184" fontId="10" fillId="2" borderId="2" xfId="0" applyFont="1" applyFill="1" applyBorder="1" applyAlignment="1" applyProtection="1">
      <alignment horizontal="centerContinuous"/>
      <protection/>
    </xf>
    <xf numFmtId="184" fontId="4" fillId="2" borderId="3" xfId="0" applyFont="1" applyFill="1" applyBorder="1" applyAlignment="1" applyProtection="1">
      <alignment horizontal="centerContinuous"/>
      <protection/>
    </xf>
    <xf numFmtId="184" fontId="4" fillId="2" borderId="2" xfId="0" applyFont="1" applyFill="1" applyBorder="1" applyAlignment="1" applyProtection="1">
      <alignment horizontal="centerContinuous"/>
      <protection/>
    </xf>
    <xf numFmtId="184" fontId="4" fillId="2" borderId="7" xfId="0" applyFont="1" applyFill="1" applyBorder="1" applyAlignment="1" applyProtection="1">
      <alignment horizontal="right"/>
      <protection/>
    </xf>
    <xf numFmtId="184" fontId="4" fillId="2" borderId="7" xfId="0" applyFont="1" applyFill="1" applyBorder="1" applyAlignment="1" applyProtection="1">
      <alignment horizontal="center"/>
      <protection/>
    </xf>
    <xf numFmtId="185" fontId="11" fillId="0" borderId="8" xfId="0" applyNumberFormat="1" applyFont="1" applyBorder="1" applyAlignment="1">
      <alignment/>
    </xf>
    <xf numFmtId="185" fontId="11" fillId="2" borderId="8" xfId="0" applyNumberFormat="1" applyFont="1" applyFill="1" applyBorder="1" applyAlignment="1">
      <alignment/>
    </xf>
    <xf numFmtId="185" fontId="10" fillId="0" borderId="8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185" fontId="11" fillId="0" borderId="0" xfId="0" applyNumberFormat="1" applyFont="1" applyBorder="1" applyAlignment="1">
      <alignment/>
    </xf>
    <xf numFmtId="185" fontId="10" fillId="0" borderId="0" xfId="0" applyNumberFormat="1" applyFont="1" applyAlignment="1">
      <alignment/>
    </xf>
    <xf numFmtId="184" fontId="11" fillId="0" borderId="0" xfId="0" applyFont="1" applyAlignment="1">
      <alignment/>
    </xf>
    <xf numFmtId="184" fontId="11" fillId="0" borderId="0" xfId="0" applyFont="1" applyBorder="1" applyAlignment="1">
      <alignment/>
    </xf>
    <xf numFmtId="184" fontId="10" fillId="0" borderId="0" xfId="0" applyFont="1" applyAlignment="1">
      <alignment/>
    </xf>
    <xf numFmtId="184" fontId="11" fillId="0" borderId="8" xfId="0" applyFont="1" applyBorder="1" applyAlignment="1" applyProtection="1">
      <alignment horizontal="right"/>
      <protection/>
    </xf>
    <xf numFmtId="185" fontId="11" fillId="0" borderId="8" xfId="0" applyNumberFormat="1" applyFont="1" applyBorder="1" applyAlignment="1">
      <alignment horizontal="right"/>
    </xf>
    <xf numFmtId="184" fontId="10" fillId="0" borderId="8" xfId="0" applyFont="1" applyBorder="1" applyAlignment="1" applyProtection="1">
      <alignment horizontal="right"/>
      <protection/>
    </xf>
    <xf numFmtId="184" fontId="11" fillId="0" borderId="0" xfId="0" applyFont="1" applyAlignment="1" applyProtection="1">
      <alignment horizontal="right"/>
      <protection/>
    </xf>
    <xf numFmtId="185" fontId="11" fillId="0" borderId="0" xfId="0" applyNumberFormat="1" applyFont="1" applyAlignment="1">
      <alignment horizontal="right"/>
    </xf>
    <xf numFmtId="184" fontId="11" fillId="0" borderId="0" xfId="0" applyFont="1" applyAlignment="1">
      <alignment horizontal="right"/>
    </xf>
    <xf numFmtId="184" fontId="4" fillId="0" borderId="6" xfId="0" applyFont="1" applyBorder="1" applyAlignment="1">
      <alignment/>
    </xf>
    <xf numFmtId="184" fontId="4" fillId="0" borderId="0" xfId="0" applyFont="1" applyBorder="1" applyAlignment="1">
      <alignment/>
    </xf>
    <xf numFmtId="184" fontId="4" fillId="0" borderId="5" xfId="0" applyFont="1" applyBorder="1" applyAlignment="1">
      <alignment horizontal="center"/>
    </xf>
    <xf numFmtId="185" fontId="11" fillId="0" borderId="8" xfId="0" applyNumberFormat="1" applyFont="1" applyFill="1" applyBorder="1" applyAlignment="1">
      <alignment horizontal="right"/>
    </xf>
    <xf numFmtId="185" fontId="11" fillId="0" borderId="8" xfId="0" applyNumberFormat="1" applyFont="1" applyFill="1" applyBorder="1" applyAlignment="1">
      <alignment/>
    </xf>
    <xf numFmtId="184" fontId="10" fillId="0" borderId="7" xfId="0" applyFont="1" applyBorder="1" applyAlignment="1" applyProtection="1">
      <alignment horizontal="right"/>
      <protection/>
    </xf>
    <xf numFmtId="184" fontId="6" fillId="0" borderId="0" xfId="0" applyFont="1" applyBorder="1" applyAlignment="1" applyProtection="1">
      <alignment horizontal="left"/>
      <protection/>
    </xf>
    <xf numFmtId="184" fontId="10" fillId="0" borderId="0" xfId="0" applyFont="1" applyBorder="1" applyAlignment="1" applyProtection="1">
      <alignment horizontal="right"/>
      <protection/>
    </xf>
    <xf numFmtId="185" fontId="11" fillId="2" borderId="0" xfId="0" applyNumberFormat="1" applyFont="1" applyFill="1" applyBorder="1" applyAlignment="1">
      <alignment/>
    </xf>
    <xf numFmtId="185" fontId="10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/>
    </xf>
    <xf numFmtId="185" fontId="10" fillId="2" borderId="8" xfId="0" applyNumberFormat="1" applyFont="1" applyFill="1" applyBorder="1" applyAlignment="1">
      <alignment/>
    </xf>
    <xf numFmtId="184" fontId="4" fillId="0" borderId="0" xfId="0" applyFont="1" applyBorder="1" applyAlignment="1">
      <alignment vertical="justify"/>
    </xf>
    <xf numFmtId="185" fontId="10" fillId="2" borderId="0" xfId="0" applyNumberFormat="1" applyFont="1" applyFill="1" applyBorder="1" applyAlignment="1">
      <alignment/>
    </xf>
    <xf numFmtId="184" fontId="4" fillId="0" borderId="13" xfId="0" applyFont="1" applyBorder="1" applyAlignment="1">
      <alignment vertical="justify"/>
    </xf>
    <xf numFmtId="184" fontId="4" fillId="0" borderId="14" xfId="0" applyFont="1" applyBorder="1" applyAlignment="1">
      <alignment vertical="justify"/>
    </xf>
    <xf numFmtId="184" fontId="4" fillId="0" borderId="7" xfId="0" applyFont="1" applyBorder="1" applyAlignment="1">
      <alignment vertical="justify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2</xdr:col>
      <xdr:colOff>523875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showGridLines="0" tabSelected="1" workbookViewId="0" topLeftCell="A1">
      <selection activeCell="A38" sqref="A38"/>
    </sheetView>
  </sheetViews>
  <sheetFormatPr defaultColWidth="11.00390625" defaultRowHeight="12.75"/>
  <cols>
    <col min="1" max="2" width="4.875" style="16" customWidth="1"/>
    <col min="3" max="3" width="12.375" style="16" customWidth="1"/>
    <col min="4" max="4" width="8.75390625" style="16" customWidth="1"/>
    <col min="5" max="5" width="9.75390625" style="16" bestFit="1" customWidth="1"/>
    <col min="6" max="11" width="8.75390625" style="16" bestFit="1" customWidth="1"/>
    <col min="12" max="12" width="9.25390625" style="16" customWidth="1"/>
    <col min="13" max="13" width="9.625" style="16" customWidth="1"/>
    <col min="14" max="15" width="8.00390625" style="16" bestFit="1" customWidth="1"/>
    <col min="16" max="16" width="8.75390625" style="17" bestFit="1" customWidth="1"/>
    <col min="17" max="17" width="7.875" style="16" customWidth="1"/>
    <col min="18" max="18" width="7.75390625" style="16" bestFit="1" customWidth="1"/>
    <col min="19" max="19" width="7.75390625" style="17" bestFit="1" customWidth="1"/>
    <col min="20" max="20" width="9.25390625" style="16" customWidth="1"/>
    <col min="21" max="21" width="9.875" style="16" bestFit="1" customWidth="1"/>
    <col min="22" max="16384" width="8.75390625" style="16" customWidth="1"/>
  </cols>
  <sheetData>
    <row r="1" spans="1:20" s="4" customFormat="1" ht="18" customHeight="1">
      <c r="A1" s="1"/>
      <c r="B1" s="1"/>
      <c r="C1" s="2"/>
      <c r="D1" s="1" t="s">
        <v>22</v>
      </c>
      <c r="E1" s="1"/>
      <c r="F1" s="3"/>
      <c r="I1" s="3"/>
      <c r="J1" s="3"/>
      <c r="K1" s="3"/>
      <c r="L1" s="3"/>
      <c r="P1" s="5"/>
      <c r="S1" s="5"/>
      <c r="T1" s="6" t="s">
        <v>18</v>
      </c>
    </row>
    <row r="2" spans="1:19" s="4" customFormat="1" ht="12.75">
      <c r="A2" s="1"/>
      <c r="B2" s="7"/>
      <c r="D2" s="7" t="s">
        <v>30</v>
      </c>
      <c r="E2" s="7"/>
      <c r="P2" s="5"/>
      <c r="S2" s="5"/>
    </row>
    <row r="3" spans="1:19" s="4" customFormat="1" ht="12" customHeight="1">
      <c r="A3" s="1"/>
      <c r="B3" s="7"/>
      <c r="D3" s="7" t="s">
        <v>0</v>
      </c>
      <c r="E3" s="7"/>
      <c r="P3" s="5"/>
      <c r="S3" s="5"/>
    </row>
    <row r="4" spans="1:19" s="4" customFormat="1" ht="12.75">
      <c r="A4" s="1"/>
      <c r="B4" s="7"/>
      <c r="D4" s="7" t="s">
        <v>31</v>
      </c>
      <c r="E4" s="7"/>
      <c r="P4" s="5"/>
      <c r="S4" s="5"/>
    </row>
    <row r="5" spans="1:19" s="4" customFormat="1" ht="12.75">
      <c r="A5" s="8"/>
      <c r="B5" s="9"/>
      <c r="C5" s="10"/>
      <c r="D5" s="9" t="s">
        <v>1</v>
      </c>
      <c r="E5" s="9"/>
      <c r="F5" s="2"/>
      <c r="P5" s="5"/>
      <c r="S5" s="5"/>
    </row>
    <row r="6" spans="1:19" s="4" customFormat="1" ht="7.5" customHeight="1">
      <c r="A6" s="10"/>
      <c r="B6" s="10"/>
      <c r="C6" s="10"/>
      <c r="D6" s="10"/>
      <c r="E6" s="2"/>
      <c r="F6" s="2"/>
      <c r="P6" s="5"/>
      <c r="S6" s="5"/>
    </row>
    <row r="7" spans="1:19" s="4" customFormat="1" ht="12.75">
      <c r="A7" s="11" t="s">
        <v>20</v>
      </c>
      <c r="B7" s="10"/>
      <c r="C7" s="10"/>
      <c r="D7" s="10"/>
      <c r="E7" s="2"/>
      <c r="F7" s="2"/>
      <c r="P7" s="5"/>
      <c r="Q7" s="12"/>
      <c r="R7" s="13"/>
      <c r="S7" s="5"/>
    </row>
    <row r="8" spans="1:17" ht="12" customHeight="1">
      <c r="A8" s="14"/>
      <c r="B8" s="14"/>
      <c r="C8" s="14"/>
      <c r="D8" s="14"/>
      <c r="E8" s="15"/>
      <c r="F8" s="15"/>
      <c r="Q8" s="12" t="s">
        <v>33</v>
      </c>
    </row>
    <row r="9" spans="1:21" ht="15">
      <c r="A9" s="18"/>
      <c r="B9" s="18"/>
      <c r="C9" s="19" t="s">
        <v>2</v>
      </c>
      <c r="D9" s="20">
        <v>1000</v>
      </c>
      <c r="E9" s="21"/>
      <c r="F9" s="20">
        <v>2000</v>
      </c>
      <c r="G9" s="21"/>
      <c r="H9" s="20">
        <v>3000</v>
      </c>
      <c r="I9" s="21"/>
      <c r="J9" s="22">
        <v>4000</v>
      </c>
      <c r="K9" s="21"/>
      <c r="L9" s="52" t="s">
        <v>3</v>
      </c>
      <c r="M9" s="53"/>
      <c r="N9" s="23">
        <v>5000</v>
      </c>
      <c r="O9" s="21"/>
      <c r="P9" s="20">
        <v>6000</v>
      </c>
      <c r="Q9" s="21"/>
      <c r="R9" s="52" t="s">
        <v>4</v>
      </c>
      <c r="S9" s="53"/>
      <c r="T9" s="24" t="s">
        <v>5</v>
      </c>
      <c r="U9" s="25"/>
    </row>
    <row r="10" spans="1:21" ht="15">
      <c r="A10" s="26"/>
      <c r="B10" s="26"/>
      <c r="C10" s="26" t="s">
        <v>6</v>
      </c>
      <c r="D10" s="27" t="s">
        <v>7</v>
      </c>
      <c r="E10" s="28"/>
      <c r="F10" s="27" t="s">
        <v>7</v>
      </c>
      <c r="G10" s="28"/>
      <c r="H10" s="27" t="s">
        <v>7</v>
      </c>
      <c r="I10" s="28"/>
      <c r="J10" s="27" t="s">
        <v>7</v>
      </c>
      <c r="K10" s="28"/>
      <c r="L10" s="54" t="s">
        <v>7</v>
      </c>
      <c r="M10" s="55"/>
      <c r="N10" s="27" t="s">
        <v>7</v>
      </c>
      <c r="O10" s="28"/>
      <c r="P10" s="27" t="s">
        <v>7</v>
      </c>
      <c r="Q10" s="28"/>
      <c r="R10" s="54" t="s">
        <v>7</v>
      </c>
      <c r="S10" s="55"/>
      <c r="T10" s="27" t="s">
        <v>7</v>
      </c>
      <c r="U10" s="28"/>
    </row>
    <row r="11" spans="1:21" ht="15">
      <c r="A11" s="26" t="s">
        <v>19</v>
      </c>
      <c r="B11" s="26" t="s">
        <v>27</v>
      </c>
      <c r="C11" s="26" t="s">
        <v>8</v>
      </c>
      <c r="D11" s="29" t="s">
        <v>9</v>
      </c>
      <c r="E11" s="28"/>
      <c r="F11" s="29" t="s">
        <v>9</v>
      </c>
      <c r="G11" s="28"/>
      <c r="H11" s="29" t="s">
        <v>9</v>
      </c>
      <c r="I11" s="28"/>
      <c r="J11" s="29" t="s">
        <v>9</v>
      </c>
      <c r="K11" s="28"/>
      <c r="L11" s="56" t="s">
        <v>9</v>
      </c>
      <c r="M11" s="55"/>
      <c r="N11" s="29" t="s">
        <v>9</v>
      </c>
      <c r="O11" s="28"/>
      <c r="P11" s="29" t="s">
        <v>9</v>
      </c>
      <c r="Q11" s="28"/>
      <c r="R11" s="56" t="s">
        <v>9</v>
      </c>
      <c r="S11" s="55"/>
      <c r="T11" s="29" t="s">
        <v>9</v>
      </c>
      <c r="U11" s="28"/>
    </row>
    <row r="12" spans="1:21" ht="15">
      <c r="A12" s="30"/>
      <c r="B12" s="30"/>
      <c r="C12" s="31" t="s">
        <v>10</v>
      </c>
      <c r="D12" s="32" t="s">
        <v>11</v>
      </c>
      <c r="E12" s="33" t="s">
        <v>12</v>
      </c>
      <c r="F12" s="32" t="s">
        <v>11</v>
      </c>
      <c r="G12" s="33" t="s">
        <v>12</v>
      </c>
      <c r="H12" s="32" t="s">
        <v>11</v>
      </c>
      <c r="I12" s="33" t="s">
        <v>12</v>
      </c>
      <c r="J12" s="32" t="s">
        <v>11</v>
      </c>
      <c r="K12" s="33" t="s">
        <v>12</v>
      </c>
      <c r="L12" s="57" t="s">
        <v>11</v>
      </c>
      <c r="M12" s="58" t="s">
        <v>12</v>
      </c>
      <c r="N12" s="32" t="s">
        <v>11</v>
      </c>
      <c r="O12" s="33" t="s">
        <v>12</v>
      </c>
      <c r="P12" s="32" t="s">
        <v>11</v>
      </c>
      <c r="Q12" s="33" t="s">
        <v>12</v>
      </c>
      <c r="R12" s="57" t="s">
        <v>11</v>
      </c>
      <c r="S12" s="58" t="s">
        <v>12</v>
      </c>
      <c r="T12" s="32" t="s">
        <v>11</v>
      </c>
      <c r="U12" s="33" t="s">
        <v>12</v>
      </c>
    </row>
    <row r="13" spans="3:4" ht="6.75" customHeight="1">
      <c r="C13" s="34"/>
      <c r="D13" s="34"/>
    </row>
    <row r="14" spans="1:21" ht="15">
      <c r="A14" s="35"/>
      <c r="B14" s="35"/>
      <c r="C14" s="36" t="s">
        <v>13</v>
      </c>
      <c r="D14" s="69">
        <v>1331</v>
      </c>
      <c r="E14" s="77">
        <v>1331</v>
      </c>
      <c r="F14" s="77">
        <v>53.2</v>
      </c>
      <c r="G14" s="77">
        <v>53.2</v>
      </c>
      <c r="H14" s="77">
        <v>213</v>
      </c>
      <c r="I14" s="77">
        <v>213</v>
      </c>
      <c r="J14" s="77">
        <v>0</v>
      </c>
      <c r="K14" s="77">
        <v>0</v>
      </c>
      <c r="L14" s="60">
        <f aca="true" t="shared" si="0" ref="L14:M18">D14+F14+H14+J14</f>
        <v>1597.2</v>
      </c>
      <c r="M14" s="60">
        <f t="shared" si="0"/>
        <v>1597.2</v>
      </c>
      <c r="N14" s="59">
        <v>0</v>
      </c>
      <c r="O14" s="59">
        <v>0</v>
      </c>
      <c r="P14" s="59">
        <v>0</v>
      </c>
      <c r="Q14" s="59">
        <v>0</v>
      </c>
      <c r="R14" s="60">
        <f>N14+P14</f>
        <v>0</v>
      </c>
      <c r="S14" s="60">
        <f>O14+Q14</f>
        <v>0</v>
      </c>
      <c r="T14" s="61">
        <f aca="true" t="shared" si="1" ref="T14:U18">L14+R14</f>
        <v>1597.2</v>
      </c>
      <c r="U14" s="61">
        <f t="shared" si="1"/>
        <v>1597.2</v>
      </c>
    </row>
    <row r="15" spans="1:21" ht="15">
      <c r="A15" s="37"/>
      <c r="B15" s="37"/>
      <c r="C15" s="36" t="s">
        <v>14</v>
      </c>
      <c r="D15" s="68"/>
      <c r="E15" s="77"/>
      <c r="F15" s="77"/>
      <c r="G15" s="77"/>
      <c r="H15" s="77"/>
      <c r="I15" s="77"/>
      <c r="J15" s="77"/>
      <c r="K15" s="77"/>
      <c r="L15" s="60">
        <f t="shared" si="0"/>
        <v>0</v>
      </c>
      <c r="M15" s="60">
        <f t="shared" si="0"/>
        <v>0</v>
      </c>
      <c r="N15" s="59"/>
      <c r="O15" s="59"/>
      <c r="P15" s="59"/>
      <c r="Q15" s="59"/>
      <c r="R15" s="60">
        <f>N15+P15</f>
        <v>0</v>
      </c>
      <c r="S15" s="60">
        <f>O15+Q15</f>
        <v>0</v>
      </c>
      <c r="T15" s="61">
        <f t="shared" si="1"/>
        <v>0</v>
      </c>
      <c r="U15" s="61">
        <f t="shared" si="1"/>
        <v>0</v>
      </c>
    </row>
    <row r="16" spans="1:21" ht="15">
      <c r="A16" s="84" t="s">
        <v>28</v>
      </c>
      <c r="B16" s="84" t="s">
        <v>23</v>
      </c>
      <c r="C16" s="38" t="s">
        <v>15</v>
      </c>
      <c r="D16" s="70">
        <f>SUM(D14:D15)</f>
        <v>1331</v>
      </c>
      <c r="E16" s="70">
        <f aca="true" t="shared" si="2" ref="E16:K16">SUM(E14:E15)</f>
        <v>1331</v>
      </c>
      <c r="F16" s="70">
        <f t="shared" si="2"/>
        <v>53.2</v>
      </c>
      <c r="G16" s="70">
        <f t="shared" si="2"/>
        <v>53.2</v>
      </c>
      <c r="H16" s="70">
        <f t="shared" si="2"/>
        <v>213</v>
      </c>
      <c r="I16" s="70">
        <f t="shared" si="2"/>
        <v>213</v>
      </c>
      <c r="J16" s="70">
        <f t="shared" si="2"/>
        <v>0</v>
      </c>
      <c r="K16" s="70">
        <f t="shared" si="2"/>
        <v>0</v>
      </c>
      <c r="L16" s="85">
        <f t="shared" si="0"/>
        <v>1597.2</v>
      </c>
      <c r="M16" s="85">
        <f t="shared" si="0"/>
        <v>1597.2</v>
      </c>
      <c r="N16" s="70">
        <f>SUM(N14:N15)</f>
        <v>0</v>
      </c>
      <c r="O16" s="70">
        <f>SUM(O14:O15)</f>
        <v>0</v>
      </c>
      <c r="P16" s="70">
        <f>SUM(P14:P15)</f>
        <v>0</v>
      </c>
      <c r="Q16" s="70">
        <f>SUM(Q14:Q15)</f>
        <v>0</v>
      </c>
      <c r="R16" s="85">
        <f aca="true" t="shared" si="3" ref="R16:S18">N16+P16</f>
        <v>0</v>
      </c>
      <c r="S16" s="85">
        <f t="shared" si="3"/>
        <v>0</v>
      </c>
      <c r="T16" s="61">
        <f t="shared" si="1"/>
        <v>1597.2</v>
      </c>
      <c r="U16" s="61">
        <f t="shared" si="1"/>
        <v>1597.2</v>
      </c>
    </row>
    <row r="17" spans="1:21" ht="15">
      <c r="A17" s="39"/>
      <c r="B17" s="26"/>
      <c r="C17" s="36" t="s">
        <v>16</v>
      </c>
      <c r="D17" s="68"/>
      <c r="E17" s="69"/>
      <c r="F17" s="69"/>
      <c r="G17" s="69"/>
      <c r="H17" s="69"/>
      <c r="I17" s="69"/>
      <c r="J17" s="69"/>
      <c r="K17" s="69"/>
      <c r="L17" s="60">
        <f t="shared" si="0"/>
        <v>0</v>
      </c>
      <c r="M17" s="60">
        <f t="shared" si="0"/>
        <v>0</v>
      </c>
      <c r="N17" s="59"/>
      <c r="O17" s="59"/>
      <c r="P17" s="59"/>
      <c r="Q17" s="59"/>
      <c r="R17" s="60">
        <f t="shared" si="3"/>
        <v>0</v>
      </c>
      <c r="S17" s="60">
        <f t="shared" si="3"/>
        <v>0</v>
      </c>
      <c r="T17" s="61">
        <f t="shared" si="1"/>
        <v>0</v>
      </c>
      <c r="U17" s="61">
        <f t="shared" si="1"/>
        <v>0</v>
      </c>
    </row>
    <row r="18" spans="1:21" ht="15">
      <c r="A18" s="40"/>
      <c r="B18" s="74"/>
      <c r="C18" s="38" t="s">
        <v>17</v>
      </c>
      <c r="D18" s="70">
        <f>SUM(D16:D17)</f>
        <v>1331</v>
      </c>
      <c r="E18" s="70">
        <f aca="true" t="shared" si="4" ref="E18:K18">SUM(E16:E17)</f>
        <v>1331</v>
      </c>
      <c r="F18" s="70">
        <f t="shared" si="4"/>
        <v>53.2</v>
      </c>
      <c r="G18" s="70">
        <f t="shared" si="4"/>
        <v>53.2</v>
      </c>
      <c r="H18" s="70">
        <f t="shared" si="4"/>
        <v>213</v>
      </c>
      <c r="I18" s="70">
        <f t="shared" si="4"/>
        <v>213</v>
      </c>
      <c r="J18" s="70">
        <f t="shared" si="4"/>
        <v>0</v>
      </c>
      <c r="K18" s="70">
        <f t="shared" si="4"/>
        <v>0</v>
      </c>
      <c r="L18" s="85">
        <f t="shared" si="0"/>
        <v>1597.2</v>
      </c>
      <c r="M18" s="85">
        <f t="shared" si="0"/>
        <v>1597.2</v>
      </c>
      <c r="N18" s="70">
        <f>SUM(N16:N17)</f>
        <v>0</v>
      </c>
      <c r="O18" s="70">
        <f>SUM(O16:O17)</f>
        <v>0</v>
      </c>
      <c r="P18" s="70">
        <f>SUM(P16:P17)</f>
        <v>0</v>
      </c>
      <c r="Q18" s="70">
        <f>SUM(Q16:Q17)</f>
        <v>0</v>
      </c>
      <c r="R18" s="85">
        <f t="shared" si="3"/>
        <v>0</v>
      </c>
      <c r="S18" s="85">
        <f t="shared" si="3"/>
        <v>0</v>
      </c>
      <c r="T18" s="61">
        <f t="shared" si="1"/>
        <v>1597.2</v>
      </c>
      <c r="U18" s="61">
        <f t="shared" si="1"/>
        <v>1597.2</v>
      </c>
    </row>
    <row r="19" spans="1:21" ht="9" customHeight="1">
      <c r="A19" s="41"/>
      <c r="B19" s="75"/>
      <c r="C19" s="42"/>
      <c r="D19" s="71"/>
      <c r="E19" s="72"/>
      <c r="F19" s="72"/>
      <c r="G19" s="72"/>
      <c r="H19" s="72"/>
      <c r="I19" s="72"/>
      <c r="J19" s="72"/>
      <c r="K19" s="72"/>
      <c r="L19" s="62"/>
      <c r="M19" s="62"/>
      <c r="N19" s="62"/>
      <c r="O19" s="62"/>
      <c r="P19" s="63"/>
      <c r="Q19" s="62"/>
      <c r="R19" s="62"/>
      <c r="S19" s="63"/>
      <c r="T19" s="64"/>
      <c r="U19" s="64"/>
    </row>
    <row r="20" spans="1:21" ht="15">
      <c r="A20" s="35"/>
      <c r="B20" s="19"/>
      <c r="C20" s="36" t="s">
        <v>13</v>
      </c>
      <c r="D20" s="69">
        <v>19707.2</v>
      </c>
      <c r="E20" s="77">
        <v>19707.2</v>
      </c>
      <c r="F20" s="77">
        <v>2238.6</v>
      </c>
      <c r="G20" s="77">
        <v>2238.6</v>
      </c>
      <c r="H20" s="77">
        <v>4179.8</v>
      </c>
      <c r="I20" s="77">
        <v>4179.8</v>
      </c>
      <c r="J20" s="77">
        <v>0</v>
      </c>
      <c r="K20" s="77">
        <v>0</v>
      </c>
      <c r="L20" s="60">
        <f aca="true" t="shared" si="5" ref="L20:M24">D20+F20+H20+J20</f>
        <v>26125.6</v>
      </c>
      <c r="M20" s="60">
        <f t="shared" si="5"/>
        <v>26125.6</v>
      </c>
      <c r="N20" s="59"/>
      <c r="O20" s="78"/>
      <c r="P20" s="59"/>
      <c r="Q20" s="78"/>
      <c r="R20" s="60">
        <f aca="true" t="shared" si="6" ref="R20:S24">N20+P20</f>
        <v>0</v>
      </c>
      <c r="S20" s="60">
        <f t="shared" si="6"/>
        <v>0</v>
      </c>
      <c r="T20" s="61">
        <f aca="true" t="shared" si="7" ref="T20:U24">L20+R20</f>
        <v>26125.6</v>
      </c>
      <c r="U20" s="61">
        <f>M20+S20</f>
        <v>26125.6</v>
      </c>
    </row>
    <row r="21" spans="1:21" ht="15">
      <c r="A21" s="37"/>
      <c r="B21" s="76"/>
      <c r="C21" s="36" t="s">
        <v>14</v>
      </c>
      <c r="D21" s="69"/>
      <c r="E21" s="77"/>
      <c r="F21" s="77"/>
      <c r="G21" s="77"/>
      <c r="H21" s="77"/>
      <c r="I21" s="77"/>
      <c r="J21" s="77"/>
      <c r="K21" s="77"/>
      <c r="L21" s="60">
        <f t="shared" si="5"/>
        <v>0</v>
      </c>
      <c r="M21" s="60">
        <f t="shared" si="5"/>
        <v>0</v>
      </c>
      <c r="N21" s="59"/>
      <c r="O21" s="59"/>
      <c r="P21" s="59"/>
      <c r="Q21" s="59"/>
      <c r="R21" s="60">
        <f t="shared" si="6"/>
        <v>0</v>
      </c>
      <c r="S21" s="60">
        <f t="shared" si="6"/>
        <v>0</v>
      </c>
      <c r="T21" s="61">
        <f t="shared" si="7"/>
        <v>0</v>
      </c>
      <c r="U21" s="61">
        <f t="shared" si="7"/>
        <v>0</v>
      </c>
    </row>
    <row r="22" spans="1:21" ht="15">
      <c r="A22" s="84" t="s">
        <v>28</v>
      </c>
      <c r="B22" s="84" t="s">
        <v>24</v>
      </c>
      <c r="C22" s="38" t="s">
        <v>15</v>
      </c>
      <c r="D22" s="70">
        <f>SUM(D20:D21)</f>
        <v>19707.2</v>
      </c>
      <c r="E22" s="70">
        <f aca="true" t="shared" si="8" ref="E22:K22">SUM(E20:E21)</f>
        <v>19707.2</v>
      </c>
      <c r="F22" s="70">
        <f t="shared" si="8"/>
        <v>2238.6</v>
      </c>
      <c r="G22" s="70">
        <f t="shared" si="8"/>
        <v>2238.6</v>
      </c>
      <c r="H22" s="70">
        <f t="shared" si="8"/>
        <v>4179.8</v>
      </c>
      <c r="I22" s="70">
        <f t="shared" si="8"/>
        <v>4179.8</v>
      </c>
      <c r="J22" s="70">
        <f t="shared" si="8"/>
        <v>0</v>
      </c>
      <c r="K22" s="70">
        <f t="shared" si="8"/>
        <v>0</v>
      </c>
      <c r="L22" s="85">
        <f t="shared" si="5"/>
        <v>26125.6</v>
      </c>
      <c r="M22" s="85">
        <f t="shared" si="5"/>
        <v>26125.6</v>
      </c>
      <c r="N22" s="70">
        <f>SUM(N20:N21)</f>
        <v>0</v>
      </c>
      <c r="O22" s="70">
        <f>SUM(O20:O21)</f>
        <v>0</v>
      </c>
      <c r="P22" s="70">
        <f>SUM(P20:P21)</f>
        <v>0</v>
      </c>
      <c r="Q22" s="70">
        <f>SUM(Q20:Q21)</f>
        <v>0</v>
      </c>
      <c r="R22" s="60">
        <f t="shared" si="6"/>
        <v>0</v>
      </c>
      <c r="S22" s="60">
        <f t="shared" si="6"/>
        <v>0</v>
      </c>
      <c r="T22" s="61">
        <f t="shared" si="7"/>
        <v>26125.6</v>
      </c>
      <c r="U22" s="61">
        <f t="shared" si="7"/>
        <v>26125.6</v>
      </c>
    </row>
    <row r="23" spans="1:21" ht="15">
      <c r="A23" s="39"/>
      <c r="B23" s="26"/>
      <c r="C23" s="36" t="s">
        <v>16</v>
      </c>
      <c r="D23" s="68"/>
      <c r="E23" s="69"/>
      <c r="F23" s="69"/>
      <c r="G23" s="69"/>
      <c r="H23" s="69"/>
      <c r="I23" s="69"/>
      <c r="J23" s="69"/>
      <c r="K23" s="69"/>
      <c r="L23" s="60">
        <f t="shared" si="5"/>
        <v>0</v>
      </c>
      <c r="M23" s="60">
        <f t="shared" si="5"/>
        <v>0</v>
      </c>
      <c r="N23" s="59"/>
      <c r="O23" s="59"/>
      <c r="P23" s="59"/>
      <c r="Q23" s="59"/>
      <c r="R23" s="60">
        <f t="shared" si="6"/>
        <v>0</v>
      </c>
      <c r="S23" s="60">
        <f t="shared" si="6"/>
        <v>0</v>
      </c>
      <c r="T23" s="61">
        <f t="shared" si="7"/>
        <v>0</v>
      </c>
      <c r="U23" s="61">
        <f t="shared" si="7"/>
        <v>0</v>
      </c>
    </row>
    <row r="24" spans="1:21" ht="15">
      <c r="A24" s="40"/>
      <c r="B24" s="74"/>
      <c r="C24" s="38" t="s">
        <v>17</v>
      </c>
      <c r="D24" s="70">
        <f>SUM(D22:D23)</f>
        <v>19707.2</v>
      </c>
      <c r="E24" s="70">
        <f aca="true" t="shared" si="9" ref="E24:K24">SUM(E22:E23)</f>
        <v>19707.2</v>
      </c>
      <c r="F24" s="70">
        <f t="shared" si="9"/>
        <v>2238.6</v>
      </c>
      <c r="G24" s="70">
        <f t="shared" si="9"/>
        <v>2238.6</v>
      </c>
      <c r="H24" s="70">
        <f t="shared" si="9"/>
        <v>4179.8</v>
      </c>
      <c r="I24" s="70">
        <f t="shared" si="9"/>
        <v>4179.8</v>
      </c>
      <c r="J24" s="70">
        <f t="shared" si="9"/>
        <v>0</v>
      </c>
      <c r="K24" s="70">
        <f t="shared" si="9"/>
        <v>0</v>
      </c>
      <c r="L24" s="85">
        <f t="shared" si="5"/>
        <v>26125.6</v>
      </c>
      <c r="M24" s="85">
        <f t="shared" si="5"/>
        <v>26125.6</v>
      </c>
      <c r="N24" s="70">
        <f>SUM(N22:N23)</f>
        <v>0</v>
      </c>
      <c r="O24" s="70">
        <f>SUM(O22:O23)</f>
        <v>0</v>
      </c>
      <c r="P24" s="70">
        <f>SUM(P22:P23)</f>
        <v>0</v>
      </c>
      <c r="Q24" s="70">
        <f>SUM(Q22:Q23)</f>
        <v>0</v>
      </c>
      <c r="R24" s="60">
        <f t="shared" si="6"/>
        <v>0</v>
      </c>
      <c r="S24" s="60">
        <f t="shared" si="6"/>
        <v>0</v>
      </c>
      <c r="T24" s="61">
        <f t="shared" si="7"/>
        <v>26125.6</v>
      </c>
      <c r="U24" s="61">
        <f t="shared" si="7"/>
        <v>26125.6</v>
      </c>
    </row>
    <row r="25" spans="1:21" ht="9" customHeight="1">
      <c r="A25" s="41"/>
      <c r="B25" s="75"/>
      <c r="C25" s="80"/>
      <c r="D25" s="81"/>
      <c r="E25" s="81"/>
      <c r="F25" s="81"/>
      <c r="G25" s="81"/>
      <c r="H25" s="81"/>
      <c r="I25" s="81"/>
      <c r="J25" s="81"/>
      <c r="K25" s="81"/>
      <c r="L25" s="82"/>
      <c r="M25" s="82"/>
      <c r="N25" s="81"/>
      <c r="O25" s="81"/>
      <c r="P25" s="81"/>
      <c r="Q25" s="81"/>
      <c r="R25" s="82"/>
      <c r="S25" s="82"/>
      <c r="T25" s="83"/>
      <c r="U25" s="83"/>
    </row>
    <row r="26" spans="1:21" ht="15">
      <c r="A26" s="35"/>
      <c r="B26" s="19"/>
      <c r="C26" s="36" t="s">
        <v>13</v>
      </c>
      <c r="D26" s="69">
        <v>95962.2</v>
      </c>
      <c r="E26" s="77">
        <v>95962.2</v>
      </c>
      <c r="F26" s="77">
        <v>8080.1</v>
      </c>
      <c r="G26" s="77">
        <v>8080.1</v>
      </c>
      <c r="H26" s="77">
        <v>23624.2</v>
      </c>
      <c r="I26" s="77">
        <v>23624.2</v>
      </c>
      <c r="J26" s="77">
        <v>5100</v>
      </c>
      <c r="K26" s="77">
        <v>5100</v>
      </c>
      <c r="L26" s="60">
        <f aca="true" t="shared" si="10" ref="L26:M30">D26+F26+H26+J26</f>
        <v>132766.5</v>
      </c>
      <c r="M26" s="60">
        <f t="shared" si="10"/>
        <v>132766.5</v>
      </c>
      <c r="N26" s="59">
        <v>4722.1</v>
      </c>
      <c r="O26" s="59">
        <v>4722.1</v>
      </c>
      <c r="P26" s="59">
        <v>15277.9</v>
      </c>
      <c r="Q26" s="59">
        <v>15277.9</v>
      </c>
      <c r="R26" s="60">
        <f aca="true" t="shared" si="11" ref="R26:S30">N26+P26</f>
        <v>20000</v>
      </c>
      <c r="S26" s="60">
        <f t="shared" si="11"/>
        <v>20000</v>
      </c>
      <c r="T26" s="61">
        <f aca="true" t="shared" si="12" ref="T26:U30">L26+R26</f>
        <v>152766.5</v>
      </c>
      <c r="U26" s="61">
        <f t="shared" si="12"/>
        <v>152766.5</v>
      </c>
    </row>
    <row r="27" spans="1:21" ht="15">
      <c r="A27" s="37"/>
      <c r="B27" s="76"/>
      <c r="C27" s="36" t="s">
        <v>14</v>
      </c>
      <c r="D27" s="68">
        <v>9850</v>
      </c>
      <c r="E27" s="69">
        <v>9850</v>
      </c>
      <c r="F27" s="69">
        <v>199.5</v>
      </c>
      <c r="G27" s="69">
        <v>199.5</v>
      </c>
      <c r="H27" s="69">
        <v>935.8</v>
      </c>
      <c r="I27" s="69">
        <v>935.8</v>
      </c>
      <c r="J27" s="69">
        <v>4996.3</v>
      </c>
      <c r="K27" s="69">
        <v>122.9</v>
      </c>
      <c r="L27" s="60">
        <f t="shared" si="10"/>
        <v>15981.599999999999</v>
      </c>
      <c r="M27" s="60">
        <f t="shared" si="10"/>
        <v>11108.199999999999</v>
      </c>
      <c r="N27" s="59">
        <v>954.4</v>
      </c>
      <c r="O27" s="59">
        <v>954.4</v>
      </c>
      <c r="P27" s="59">
        <v>0</v>
      </c>
      <c r="Q27" s="59">
        <v>0</v>
      </c>
      <c r="R27" s="60">
        <f t="shared" si="11"/>
        <v>954.4</v>
      </c>
      <c r="S27" s="60">
        <f t="shared" si="11"/>
        <v>954.4</v>
      </c>
      <c r="T27" s="61">
        <f t="shared" si="12"/>
        <v>16936</v>
      </c>
      <c r="U27" s="61">
        <f t="shared" si="12"/>
        <v>12062.599999999999</v>
      </c>
    </row>
    <row r="28" spans="1:21" ht="15">
      <c r="A28" s="84" t="s">
        <v>28</v>
      </c>
      <c r="B28" s="84" t="s">
        <v>25</v>
      </c>
      <c r="C28" s="38" t="s">
        <v>15</v>
      </c>
      <c r="D28" s="70">
        <f>SUM(D26:D27)</f>
        <v>105812.2</v>
      </c>
      <c r="E28" s="70">
        <f aca="true" t="shared" si="13" ref="E28:K28">SUM(E26:E27)</f>
        <v>105812.2</v>
      </c>
      <c r="F28" s="70">
        <f t="shared" si="13"/>
        <v>8279.6</v>
      </c>
      <c r="G28" s="70">
        <f t="shared" si="13"/>
        <v>8279.6</v>
      </c>
      <c r="H28" s="70">
        <f t="shared" si="13"/>
        <v>24560</v>
      </c>
      <c r="I28" s="70">
        <f t="shared" si="13"/>
        <v>24560</v>
      </c>
      <c r="J28" s="70">
        <f t="shared" si="13"/>
        <v>10096.3</v>
      </c>
      <c r="K28" s="70">
        <f t="shared" si="13"/>
        <v>5222.9</v>
      </c>
      <c r="L28" s="85">
        <f t="shared" si="10"/>
        <v>148748.09999999998</v>
      </c>
      <c r="M28" s="85">
        <f t="shared" si="10"/>
        <v>143874.69999999998</v>
      </c>
      <c r="N28" s="70">
        <f>SUM(N26:N27)</f>
        <v>5676.5</v>
      </c>
      <c r="O28" s="70">
        <f>SUM(O26:O27)</f>
        <v>5676.5</v>
      </c>
      <c r="P28" s="70">
        <f>SUM(P26:P27)</f>
        <v>15277.9</v>
      </c>
      <c r="Q28" s="70">
        <f>SUM(Q26:Q27)</f>
        <v>15277.9</v>
      </c>
      <c r="R28" s="60">
        <f t="shared" si="11"/>
        <v>20954.4</v>
      </c>
      <c r="S28" s="60">
        <f t="shared" si="11"/>
        <v>20954.4</v>
      </c>
      <c r="T28" s="61">
        <f t="shared" si="12"/>
        <v>169702.49999999997</v>
      </c>
      <c r="U28" s="61">
        <f t="shared" si="12"/>
        <v>164829.09999999998</v>
      </c>
    </row>
    <row r="29" spans="1:21" ht="15">
      <c r="A29" s="39"/>
      <c r="B29" s="39"/>
      <c r="C29" s="36" t="s">
        <v>16</v>
      </c>
      <c r="D29" s="68">
        <v>4904.7</v>
      </c>
      <c r="E29" s="69">
        <v>5398.1</v>
      </c>
      <c r="F29" s="69">
        <v>10207.2</v>
      </c>
      <c r="G29" s="69">
        <v>10550.8</v>
      </c>
      <c r="H29" s="69">
        <v>19688.8</v>
      </c>
      <c r="I29" s="69">
        <v>14886.5</v>
      </c>
      <c r="J29" s="69">
        <v>1390.6</v>
      </c>
      <c r="K29" s="69">
        <v>1228.3</v>
      </c>
      <c r="L29" s="60">
        <f t="shared" si="10"/>
        <v>36191.299999999996</v>
      </c>
      <c r="M29" s="60">
        <f t="shared" si="10"/>
        <v>32063.7</v>
      </c>
      <c r="N29" s="59">
        <v>22971.9</v>
      </c>
      <c r="O29" s="59">
        <v>22952.3</v>
      </c>
      <c r="P29" s="59">
        <v>49772.5</v>
      </c>
      <c r="Q29" s="59">
        <v>50168</v>
      </c>
      <c r="R29" s="60">
        <f t="shared" si="11"/>
        <v>72744.4</v>
      </c>
      <c r="S29" s="60">
        <f t="shared" si="11"/>
        <v>73120.3</v>
      </c>
      <c r="T29" s="61">
        <f t="shared" si="12"/>
        <v>108935.69999999998</v>
      </c>
      <c r="U29" s="61">
        <f t="shared" si="12"/>
        <v>105184</v>
      </c>
    </row>
    <row r="30" spans="1:21" ht="15">
      <c r="A30" s="40"/>
      <c r="B30" s="40"/>
      <c r="C30" s="38" t="s">
        <v>17</v>
      </c>
      <c r="D30" s="70">
        <f>+D29+D28</f>
        <v>110716.9</v>
      </c>
      <c r="E30" s="70">
        <f aca="true" t="shared" si="14" ref="E30:K30">+E29+E28</f>
        <v>111210.3</v>
      </c>
      <c r="F30" s="70">
        <f t="shared" si="14"/>
        <v>18486.800000000003</v>
      </c>
      <c r="G30" s="70">
        <f t="shared" si="14"/>
        <v>18830.4</v>
      </c>
      <c r="H30" s="70">
        <f t="shared" si="14"/>
        <v>44248.8</v>
      </c>
      <c r="I30" s="70">
        <f t="shared" si="14"/>
        <v>39446.5</v>
      </c>
      <c r="J30" s="70">
        <f t="shared" si="14"/>
        <v>11486.9</v>
      </c>
      <c r="K30" s="70">
        <f t="shared" si="14"/>
        <v>6451.2</v>
      </c>
      <c r="L30" s="85">
        <f t="shared" si="10"/>
        <v>184939.4</v>
      </c>
      <c r="M30" s="85">
        <f t="shared" si="10"/>
        <v>175938.40000000002</v>
      </c>
      <c r="N30" s="70">
        <f>+N29+N28</f>
        <v>28648.4</v>
      </c>
      <c r="O30" s="70">
        <f>+O29+O28</f>
        <v>28628.8</v>
      </c>
      <c r="P30" s="70">
        <f>+P29+P28</f>
        <v>65050.4</v>
      </c>
      <c r="Q30" s="70">
        <f>+Q29+Q28</f>
        <v>65445.9</v>
      </c>
      <c r="R30" s="60">
        <f t="shared" si="11"/>
        <v>93698.8</v>
      </c>
      <c r="S30" s="60">
        <f t="shared" si="11"/>
        <v>94074.7</v>
      </c>
      <c r="T30" s="61">
        <f t="shared" si="12"/>
        <v>278638.2</v>
      </c>
      <c r="U30" s="61">
        <f t="shared" si="12"/>
        <v>270013.10000000003</v>
      </c>
    </row>
    <row r="31" spans="1:21" ht="9" customHeight="1">
      <c r="A31" s="41"/>
      <c r="B31" s="75"/>
      <c r="C31" s="42"/>
      <c r="D31" s="71"/>
      <c r="E31" s="72"/>
      <c r="F31" s="72"/>
      <c r="G31" s="72"/>
      <c r="H31" s="72"/>
      <c r="I31" s="72"/>
      <c r="J31" s="72"/>
      <c r="K31" s="72"/>
      <c r="L31" s="62"/>
      <c r="M31" s="62"/>
      <c r="N31" s="62"/>
      <c r="O31" s="62"/>
      <c r="P31" s="63"/>
      <c r="Q31" s="62"/>
      <c r="R31" s="62"/>
      <c r="S31" s="63"/>
      <c r="T31" s="64"/>
      <c r="U31" s="64"/>
    </row>
    <row r="32" spans="1:21" ht="15">
      <c r="A32" s="35"/>
      <c r="B32" s="19"/>
      <c r="C32" s="36" t="s">
        <v>13</v>
      </c>
      <c r="D32" s="69">
        <v>0</v>
      </c>
      <c r="E32" s="77">
        <v>0</v>
      </c>
      <c r="F32" s="77">
        <v>987.3</v>
      </c>
      <c r="G32" s="77">
        <v>987.3</v>
      </c>
      <c r="H32" s="77">
        <v>1937</v>
      </c>
      <c r="I32" s="77">
        <v>1937</v>
      </c>
      <c r="J32" s="77">
        <v>0</v>
      </c>
      <c r="K32" s="77">
        <v>0</v>
      </c>
      <c r="L32" s="60">
        <f aca="true" t="shared" si="15" ref="L32:M36">D32+F32+H32+J32</f>
        <v>2924.3</v>
      </c>
      <c r="M32" s="60">
        <f t="shared" si="15"/>
        <v>2924.3</v>
      </c>
      <c r="N32" s="59">
        <v>0</v>
      </c>
      <c r="O32" s="59">
        <v>0</v>
      </c>
      <c r="P32" s="59">
        <v>0</v>
      </c>
      <c r="Q32" s="59">
        <v>0</v>
      </c>
      <c r="R32" s="60">
        <f aca="true" t="shared" si="16" ref="R32:S36">N32+P32</f>
        <v>0</v>
      </c>
      <c r="S32" s="60">
        <f t="shared" si="16"/>
        <v>0</v>
      </c>
      <c r="T32" s="61">
        <f aca="true" t="shared" si="17" ref="T32:U36">L32+R32</f>
        <v>2924.3</v>
      </c>
      <c r="U32" s="61">
        <f>M32+S32</f>
        <v>2924.3</v>
      </c>
    </row>
    <row r="33" spans="1:21" ht="15">
      <c r="A33" s="37"/>
      <c r="B33" s="76"/>
      <c r="C33" s="36" t="s">
        <v>14</v>
      </c>
      <c r="D33" s="68"/>
      <c r="E33" s="69"/>
      <c r="F33" s="69"/>
      <c r="G33" s="69"/>
      <c r="H33" s="69"/>
      <c r="I33" s="69"/>
      <c r="J33" s="69"/>
      <c r="K33" s="69"/>
      <c r="L33" s="60">
        <f t="shared" si="15"/>
        <v>0</v>
      </c>
      <c r="M33" s="60">
        <f t="shared" si="15"/>
        <v>0</v>
      </c>
      <c r="N33" s="59"/>
      <c r="O33" s="59"/>
      <c r="P33" s="59"/>
      <c r="Q33" s="59"/>
      <c r="R33" s="60">
        <f t="shared" si="16"/>
        <v>0</v>
      </c>
      <c r="S33" s="60">
        <f t="shared" si="16"/>
        <v>0</v>
      </c>
      <c r="T33" s="61">
        <f t="shared" si="17"/>
        <v>0</v>
      </c>
      <c r="U33" s="61">
        <f t="shared" si="17"/>
        <v>0</v>
      </c>
    </row>
    <row r="34" spans="1:21" ht="15">
      <c r="A34" s="84" t="s">
        <v>29</v>
      </c>
      <c r="B34" s="84" t="s">
        <v>25</v>
      </c>
      <c r="C34" s="38" t="s">
        <v>15</v>
      </c>
      <c r="D34" s="70">
        <f>SUM(D32:D33)</f>
        <v>0</v>
      </c>
      <c r="E34" s="70">
        <f aca="true" t="shared" si="18" ref="E34:K34">SUM(E32:E33)</f>
        <v>0</v>
      </c>
      <c r="F34" s="70">
        <f t="shared" si="18"/>
        <v>987.3</v>
      </c>
      <c r="G34" s="70">
        <f t="shared" si="18"/>
        <v>987.3</v>
      </c>
      <c r="H34" s="70">
        <f t="shared" si="18"/>
        <v>1937</v>
      </c>
      <c r="I34" s="70">
        <f t="shared" si="18"/>
        <v>1937</v>
      </c>
      <c r="J34" s="70">
        <f t="shared" si="18"/>
        <v>0</v>
      </c>
      <c r="K34" s="70">
        <f t="shared" si="18"/>
        <v>0</v>
      </c>
      <c r="L34" s="85">
        <f t="shared" si="15"/>
        <v>2924.3</v>
      </c>
      <c r="M34" s="85">
        <f t="shared" si="15"/>
        <v>2924.3</v>
      </c>
      <c r="N34" s="70">
        <f>SUM(N32:N33)</f>
        <v>0</v>
      </c>
      <c r="O34" s="70">
        <f>SUM(O32:O33)</f>
        <v>0</v>
      </c>
      <c r="P34" s="70">
        <f>SUM(P32:P33)</f>
        <v>0</v>
      </c>
      <c r="Q34" s="70">
        <f>SUM(Q32:Q33)</f>
        <v>0</v>
      </c>
      <c r="R34" s="60">
        <f t="shared" si="16"/>
        <v>0</v>
      </c>
      <c r="S34" s="60">
        <f t="shared" si="16"/>
        <v>0</v>
      </c>
      <c r="T34" s="61">
        <f t="shared" si="17"/>
        <v>2924.3</v>
      </c>
      <c r="U34" s="61">
        <f t="shared" si="17"/>
        <v>2924.3</v>
      </c>
    </row>
    <row r="35" spans="1:21" ht="15">
      <c r="A35" s="39"/>
      <c r="B35" s="39"/>
      <c r="C35" s="36" t="s">
        <v>16</v>
      </c>
      <c r="D35" s="68"/>
      <c r="E35" s="69"/>
      <c r="F35" s="69"/>
      <c r="G35" s="69"/>
      <c r="H35" s="69"/>
      <c r="I35" s="69"/>
      <c r="J35" s="69"/>
      <c r="K35" s="69"/>
      <c r="L35" s="60">
        <f t="shared" si="15"/>
        <v>0</v>
      </c>
      <c r="M35" s="60">
        <f t="shared" si="15"/>
        <v>0</v>
      </c>
      <c r="N35" s="59"/>
      <c r="O35" s="59"/>
      <c r="P35" s="59"/>
      <c r="Q35" s="59"/>
      <c r="R35" s="60">
        <f t="shared" si="16"/>
        <v>0</v>
      </c>
      <c r="S35" s="60">
        <f t="shared" si="16"/>
        <v>0</v>
      </c>
      <c r="T35" s="61">
        <f t="shared" si="17"/>
        <v>0</v>
      </c>
      <c r="U35" s="61">
        <f t="shared" si="17"/>
        <v>0</v>
      </c>
    </row>
    <row r="36" spans="1:21" ht="15">
      <c r="A36" s="40"/>
      <c r="B36" s="40"/>
      <c r="C36" s="38" t="s">
        <v>17</v>
      </c>
      <c r="D36" s="70">
        <f>+D34+D35</f>
        <v>0</v>
      </c>
      <c r="E36" s="70">
        <f aca="true" t="shared" si="19" ref="E36:K36">+E34+E35</f>
        <v>0</v>
      </c>
      <c r="F36" s="70">
        <f t="shared" si="19"/>
        <v>987.3</v>
      </c>
      <c r="G36" s="70">
        <f t="shared" si="19"/>
        <v>987.3</v>
      </c>
      <c r="H36" s="70">
        <f t="shared" si="19"/>
        <v>1937</v>
      </c>
      <c r="I36" s="70">
        <f t="shared" si="19"/>
        <v>1937</v>
      </c>
      <c r="J36" s="70">
        <f t="shared" si="19"/>
        <v>0</v>
      </c>
      <c r="K36" s="70">
        <f t="shared" si="19"/>
        <v>0</v>
      </c>
      <c r="L36" s="85">
        <f t="shared" si="15"/>
        <v>2924.3</v>
      </c>
      <c r="M36" s="85">
        <f t="shared" si="15"/>
        <v>2924.3</v>
      </c>
      <c r="N36" s="70">
        <f>+N34+N35</f>
        <v>0</v>
      </c>
      <c r="O36" s="70">
        <f>+O34+O35</f>
        <v>0</v>
      </c>
      <c r="P36" s="70">
        <f>+P34+P35</f>
        <v>0</v>
      </c>
      <c r="Q36" s="70">
        <f>+Q34+Q35</f>
        <v>0</v>
      </c>
      <c r="R36" s="60">
        <f t="shared" si="16"/>
        <v>0</v>
      </c>
      <c r="S36" s="60">
        <f t="shared" si="16"/>
        <v>0</v>
      </c>
      <c r="T36" s="61">
        <f t="shared" si="17"/>
        <v>2924.3</v>
      </c>
      <c r="U36" s="61">
        <f t="shared" si="17"/>
        <v>2924.3</v>
      </c>
    </row>
    <row r="37" spans="1:21" ht="9" customHeight="1">
      <c r="A37" s="41"/>
      <c r="B37" s="75"/>
      <c r="C37" s="42"/>
      <c r="D37" s="71"/>
      <c r="E37" s="72"/>
      <c r="F37" s="72"/>
      <c r="G37" s="72"/>
      <c r="H37" s="72"/>
      <c r="I37" s="72"/>
      <c r="J37" s="72"/>
      <c r="K37" s="72"/>
      <c r="L37" s="62"/>
      <c r="M37" s="62"/>
      <c r="N37" s="62"/>
      <c r="O37" s="62"/>
      <c r="P37" s="63"/>
      <c r="Q37" s="62"/>
      <c r="R37" s="62"/>
      <c r="S37" s="63"/>
      <c r="T37" s="64"/>
      <c r="U37" s="64"/>
    </row>
    <row r="38" spans="1:21" ht="9" customHeight="1">
      <c r="A38" s="41"/>
      <c r="B38" s="41"/>
      <c r="C38" s="42"/>
      <c r="D38" s="71"/>
      <c r="E38" s="72"/>
      <c r="F38" s="72"/>
      <c r="G38" s="72"/>
      <c r="H38" s="72"/>
      <c r="I38" s="72"/>
      <c r="J38" s="72"/>
      <c r="K38" s="72"/>
      <c r="L38" s="62"/>
      <c r="M38" s="62"/>
      <c r="N38" s="62"/>
      <c r="O38" s="62"/>
      <c r="P38" s="63"/>
      <c r="Q38" s="62"/>
      <c r="R38" s="62"/>
      <c r="S38" s="63"/>
      <c r="T38" s="64"/>
      <c r="U38" s="64"/>
    </row>
    <row r="39" spans="1:21" ht="15">
      <c r="A39" s="35"/>
      <c r="B39" s="35"/>
      <c r="C39" s="36" t="s">
        <v>13</v>
      </c>
      <c r="D39" s="69">
        <v>0</v>
      </c>
      <c r="E39" s="77">
        <v>0</v>
      </c>
      <c r="F39" s="77">
        <v>1890.5</v>
      </c>
      <c r="G39" s="77">
        <v>1890.5</v>
      </c>
      <c r="H39" s="77">
        <v>3358</v>
      </c>
      <c r="I39" s="77">
        <v>3358</v>
      </c>
      <c r="J39" s="77">
        <v>6127.7</v>
      </c>
      <c r="K39" s="77">
        <v>6127.7</v>
      </c>
      <c r="L39" s="60">
        <f aca="true" t="shared" si="20" ref="L39:M43">D39+F39+H39+J39</f>
        <v>11376.2</v>
      </c>
      <c r="M39" s="60">
        <f t="shared" si="20"/>
        <v>11376.2</v>
      </c>
      <c r="N39" s="59"/>
      <c r="O39" s="59"/>
      <c r="P39" s="59"/>
      <c r="Q39" s="59"/>
      <c r="R39" s="60">
        <f aca="true" t="shared" si="21" ref="R39:S43">N39+P39</f>
        <v>0</v>
      </c>
      <c r="S39" s="60">
        <f t="shared" si="21"/>
        <v>0</v>
      </c>
      <c r="T39" s="61">
        <f aca="true" t="shared" si="22" ref="T39:U49">L39+R39</f>
        <v>11376.2</v>
      </c>
      <c r="U39" s="61">
        <f>M39+S39</f>
        <v>11376.2</v>
      </c>
    </row>
    <row r="40" spans="1:21" ht="15">
      <c r="A40" s="37"/>
      <c r="B40" s="37"/>
      <c r="C40" s="36" t="s">
        <v>14</v>
      </c>
      <c r="D40" s="68"/>
      <c r="E40" s="69"/>
      <c r="F40" s="69"/>
      <c r="G40" s="69"/>
      <c r="H40" s="69"/>
      <c r="I40" s="69"/>
      <c r="J40" s="69"/>
      <c r="K40" s="69"/>
      <c r="L40" s="60">
        <f t="shared" si="20"/>
        <v>0</v>
      </c>
      <c r="M40" s="60">
        <f t="shared" si="20"/>
        <v>0</v>
      </c>
      <c r="N40" s="59"/>
      <c r="O40" s="59"/>
      <c r="P40" s="59"/>
      <c r="Q40" s="59"/>
      <c r="R40" s="60">
        <f t="shared" si="21"/>
        <v>0</v>
      </c>
      <c r="S40" s="60">
        <f t="shared" si="21"/>
        <v>0</v>
      </c>
      <c r="T40" s="61">
        <f t="shared" si="22"/>
        <v>0</v>
      </c>
      <c r="U40" s="61">
        <f t="shared" si="22"/>
        <v>0</v>
      </c>
    </row>
    <row r="41" spans="1:21" ht="15">
      <c r="A41" s="84" t="s">
        <v>28</v>
      </c>
      <c r="B41" s="84" t="s">
        <v>26</v>
      </c>
      <c r="C41" s="38" t="s">
        <v>15</v>
      </c>
      <c r="D41" s="70">
        <f>SUM(D39:D40)</f>
        <v>0</v>
      </c>
      <c r="E41" s="70">
        <f aca="true" t="shared" si="23" ref="E41:K41">SUM(E39:E40)</f>
        <v>0</v>
      </c>
      <c r="F41" s="70">
        <f t="shared" si="23"/>
        <v>1890.5</v>
      </c>
      <c r="G41" s="70">
        <f t="shared" si="23"/>
        <v>1890.5</v>
      </c>
      <c r="H41" s="70">
        <f t="shared" si="23"/>
        <v>3358</v>
      </c>
      <c r="I41" s="70">
        <f t="shared" si="23"/>
        <v>3358</v>
      </c>
      <c r="J41" s="70">
        <f t="shared" si="23"/>
        <v>6127.7</v>
      </c>
      <c r="K41" s="70">
        <f t="shared" si="23"/>
        <v>6127.7</v>
      </c>
      <c r="L41" s="85">
        <f t="shared" si="20"/>
        <v>11376.2</v>
      </c>
      <c r="M41" s="85">
        <f t="shared" si="20"/>
        <v>11376.2</v>
      </c>
      <c r="N41" s="70">
        <f>SUM(N39:N40)</f>
        <v>0</v>
      </c>
      <c r="O41" s="70">
        <f>SUM(O39:O40)</f>
        <v>0</v>
      </c>
      <c r="P41" s="70">
        <f>SUM(P39:P40)</f>
        <v>0</v>
      </c>
      <c r="Q41" s="70">
        <f>SUM(Q39:Q40)</f>
        <v>0</v>
      </c>
      <c r="R41" s="60">
        <f t="shared" si="21"/>
        <v>0</v>
      </c>
      <c r="S41" s="60">
        <f t="shared" si="21"/>
        <v>0</v>
      </c>
      <c r="T41" s="61">
        <f t="shared" si="22"/>
        <v>11376.2</v>
      </c>
      <c r="U41" s="61">
        <f t="shared" si="22"/>
        <v>11376.2</v>
      </c>
    </row>
    <row r="42" spans="1:21" ht="15">
      <c r="A42" s="39"/>
      <c r="B42" s="39"/>
      <c r="C42" s="36" t="s">
        <v>16</v>
      </c>
      <c r="D42" s="68"/>
      <c r="E42" s="69"/>
      <c r="F42" s="69"/>
      <c r="G42" s="69"/>
      <c r="H42" s="69"/>
      <c r="I42" s="69"/>
      <c r="J42" s="69"/>
      <c r="K42" s="69"/>
      <c r="L42" s="60">
        <f t="shared" si="20"/>
        <v>0</v>
      </c>
      <c r="M42" s="60">
        <f t="shared" si="20"/>
        <v>0</v>
      </c>
      <c r="N42" s="59"/>
      <c r="O42" s="59"/>
      <c r="P42" s="59"/>
      <c r="Q42" s="59"/>
      <c r="R42" s="60">
        <f t="shared" si="21"/>
        <v>0</v>
      </c>
      <c r="S42" s="60">
        <f t="shared" si="21"/>
        <v>0</v>
      </c>
      <c r="T42" s="61">
        <f t="shared" si="22"/>
        <v>0</v>
      </c>
      <c r="U42" s="61">
        <f t="shared" si="22"/>
        <v>0</v>
      </c>
    </row>
    <row r="43" spans="1:21" ht="15">
      <c r="A43" s="40"/>
      <c r="B43" s="40"/>
      <c r="C43" s="38" t="s">
        <v>17</v>
      </c>
      <c r="D43" s="70">
        <f>+D41+D42</f>
        <v>0</v>
      </c>
      <c r="E43" s="70">
        <f aca="true" t="shared" si="24" ref="E43:K43">+E41+E42</f>
        <v>0</v>
      </c>
      <c r="F43" s="70">
        <f t="shared" si="24"/>
        <v>1890.5</v>
      </c>
      <c r="G43" s="70">
        <f t="shared" si="24"/>
        <v>1890.5</v>
      </c>
      <c r="H43" s="70">
        <f t="shared" si="24"/>
        <v>3358</v>
      </c>
      <c r="I43" s="70">
        <f t="shared" si="24"/>
        <v>3358</v>
      </c>
      <c r="J43" s="70">
        <f t="shared" si="24"/>
        <v>6127.7</v>
      </c>
      <c r="K43" s="70">
        <f t="shared" si="24"/>
        <v>6127.7</v>
      </c>
      <c r="L43" s="85">
        <f t="shared" si="20"/>
        <v>11376.2</v>
      </c>
      <c r="M43" s="85">
        <f t="shared" si="20"/>
        <v>11376.2</v>
      </c>
      <c r="N43" s="70">
        <f>+N41+N42</f>
        <v>0</v>
      </c>
      <c r="O43" s="70">
        <f>+O41+O42</f>
        <v>0</v>
      </c>
      <c r="P43" s="70">
        <f>+P41+P42</f>
        <v>0</v>
      </c>
      <c r="Q43" s="70">
        <f>+Q41+Q42</f>
        <v>0</v>
      </c>
      <c r="R43" s="60">
        <f t="shared" si="21"/>
        <v>0</v>
      </c>
      <c r="S43" s="60">
        <f t="shared" si="21"/>
        <v>0</v>
      </c>
      <c r="T43" s="61">
        <f>L43+R43</f>
        <v>11376.2</v>
      </c>
      <c r="U43" s="61">
        <f>M43+S43</f>
        <v>11376.2</v>
      </c>
    </row>
    <row r="44" spans="4:21" ht="9" customHeight="1">
      <c r="D44" s="73"/>
      <c r="E44" s="73"/>
      <c r="F44" s="73"/>
      <c r="G44" s="73"/>
      <c r="H44" s="73"/>
      <c r="I44" s="73"/>
      <c r="J44" s="73"/>
      <c r="K44" s="73"/>
      <c r="L44" s="65"/>
      <c r="M44" s="65"/>
      <c r="N44" s="65"/>
      <c r="O44" s="65"/>
      <c r="P44" s="66"/>
      <c r="Q44" s="65"/>
      <c r="R44" s="65"/>
      <c r="S44" s="66"/>
      <c r="T44" s="67"/>
      <c r="U44" s="67"/>
    </row>
    <row r="45" spans="1:21" ht="15">
      <c r="A45" s="43"/>
      <c r="B45" s="44"/>
      <c r="C45" s="36" t="s">
        <v>13</v>
      </c>
      <c r="D45" s="69">
        <f>+D14+D20+D26+D32+D39</f>
        <v>117000.4</v>
      </c>
      <c r="E45" s="69">
        <f aca="true" t="shared" si="25" ref="E45:K45">+E14+E20+E26+E32+E39</f>
        <v>117000.4</v>
      </c>
      <c r="F45" s="69">
        <f t="shared" si="25"/>
        <v>13249.699999999999</v>
      </c>
      <c r="G45" s="69">
        <f t="shared" si="25"/>
        <v>13249.699999999999</v>
      </c>
      <c r="H45" s="69">
        <f t="shared" si="25"/>
        <v>33312</v>
      </c>
      <c r="I45" s="69">
        <f t="shared" si="25"/>
        <v>33312</v>
      </c>
      <c r="J45" s="69">
        <f t="shared" si="25"/>
        <v>11227.7</v>
      </c>
      <c r="K45" s="69">
        <f t="shared" si="25"/>
        <v>11227.7</v>
      </c>
      <c r="L45" s="60">
        <f aca="true" t="shared" si="26" ref="L45:M49">D45+F45+H45+J45</f>
        <v>174789.8</v>
      </c>
      <c r="M45" s="60">
        <f t="shared" si="26"/>
        <v>174789.8</v>
      </c>
      <c r="N45" s="69">
        <f aca="true" t="shared" si="27" ref="N45:Q46">+N14+N20+N26+N32+N39</f>
        <v>4722.1</v>
      </c>
      <c r="O45" s="69">
        <f t="shared" si="27"/>
        <v>4722.1</v>
      </c>
      <c r="P45" s="69">
        <f t="shared" si="27"/>
        <v>15277.9</v>
      </c>
      <c r="Q45" s="69">
        <f t="shared" si="27"/>
        <v>15277.9</v>
      </c>
      <c r="R45" s="60">
        <f aca="true" t="shared" si="28" ref="R45:S49">N45+P45</f>
        <v>20000</v>
      </c>
      <c r="S45" s="60">
        <f t="shared" si="28"/>
        <v>20000</v>
      </c>
      <c r="T45" s="61">
        <f t="shared" si="22"/>
        <v>194789.8</v>
      </c>
      <c r="U45" s="61">
        <f>M45+S45</f>
        <v>194789.8</v>
      </c>
    </row>
    <row r="46" spans="1:21" ht="15">
      <c r="A46" s="45"/>
      <c r="B46" s="46"/>
      <c r="C46" s="36" t="s">
        <v>14</v>
      </c>
      <c r="D46" s="69">
        <f>+D15+D21+D27+D33+D40</f>
        <v>9850</v>
      </c>
      <c r="E46" s="69">
        <f aca="true" t="shared" si="29" ref="E46:K46">+E15+E21+E27+E33+E40</f>
        <v>9850</v>
      </c>
      <c r="F46" s="69">
        <f t="shared" si="29"/>
        <v>199.5</v>
      </c>
      <c r="G46" s="69">
        <f t="shared" si="29"/>
        <v>199.5</v>
      </c>
      <c r="H46" s="69">
        <f t="shared" si="29"/>
        <v>935.8</v>
      </c>
      <c r="I46" s="69">
        <f t="shared" si="29"/>
        <v>935.8</v>
      </c>
      <c r="J46" s="69">
        <f t="shared" si="29"/>
        <v>4996.3</v>
      </c>
      <c r="K46" s="69">
        <f t="shared" si="29"/>
        <v>122.9</v>
      </c>
      <c r="L46" s="60">
        <f t="shared" si="26"/>
        <v>15981.599999999999</v>
      </c>
      <c r="M46" s="60">
        <f t="shared" si="26"/>
        <v>11108.199999999999</v>
      </c>
      <c r="N46" s="69">
        <f t="shared" si="27"/>
        <v>954.4</v>
      </c>
      <c r="O46" s="69">
        <f t="shared" si="27"/>
        <v>954.4</v>
      </c>
      <c r="P46" s="69">
        <f t="shared" si="27"/>
        <v>0</v>
      </c>
      <c r="Q46" s="69">
        <f t="shared" si="27"/>
        <v>0</v>
      </c>
      <c r="R46" s="60">
        <f t="shared" si="28"/>
        <v>954.4</v>
      </c>
      <c r="S46" s="60">
        <f t="shared" si="28"/>
        <v>954.4</v>
      </c>
      <c r="T46" s="61">
        <f>L46+R46</f>
        <v>16936</v>
      </c>
      <c r="U46" s="61">
        <f>M46+S46</f>
        <v>12062.599999999999</v>
      </c>
    </row>
    <row r="47" spans="1:21" ht="15">
      <c r="A47" s="47" t="s">
        <v>17</v>
      </c>
      <c r="B47" s="48"/>
      <c r="C47" s="38" t="s">
        <v>15</v>
      </c>
      <c r="D47" s="68">
        <f>SUM(D45:D46)</f>
        <v>126850.4</v>
      </c>
      <c r="E47" s="68">
        <f aca="true" t="shared" si="30" ref="E47:K47">SUM(E45:E46)</f>
        <v>126850.4</v>
      </c>
      <c r="F47" s="68">
        <f t="shared" si="30"/>
        <v>13449.199999999999</v>
      </c>
      <c r="G47" s="68">
        <f t="shared" si="30"/>
        <v>13449.199999999999</v>
      </c>
      <c r="H47" s="68">
        <f t="shared" si="30"/>
        <v>34247.8</v>
      </c>
      <c r="I47" s="68">
        <f t="shared" si="30"/>
        <v>34247.8</v>
      </c>
      <c r="J47" s="68">
        <f t="shared" si="30"/>
        <v>16224</v>
      </c>
      <c r="K47" s="68">
        <f t="shared" si="30"/>
        <v>11350.6</v>
      </c>
      <c r="L47" s="85">
        <f t="shared" si="26"/>
        <v>190771.40000000002</v>
      </c>
      <c r="M47" s="85">
        <f t="shared" si="26"/>
        <v>185898.00000000003</v>
      </c>
      <c r="N47" s="68">
        <f>SUM(N45:N46)</f>
        <v>5676.5</v>
      </c>
      <c r="O47" s="68">
        <f>SUM(O45:O46)</f>
        <v>5676.5</v>
      </c>
      <c r="P47" s="68">
        <f>SUM(P45:P46)</f>
        <v>15277.9</v>
      </c>
      <c r="Q47" s="68">
        <f>SUM(Q45:Q46)</f>
        <v>15277.9</v>
      </c>
      <c r="R47" s="60">
        <f t="shared" si="28"/>
        <v>20954.4</v>
      </c>
      <c r="S47" s="60">
        <f t="shared" si="28"/>
        <v>20954.4</v>
      </c>
      <c r="T47" s="61">
        <f t="shared" si="22"/>
        <v>211725.80000000002</v>
      </c>
      <c r="U47" s="61">
        <f>M47+S47</f>
        <v>206852.40000000002</v>
      </c>
    </row>
    <row r="48" spans="1:21" ht="15">
      <c r="A48" s="49"/>
      <c r="B48" s="48"/>
      <c r="C48" s="36" t="s">
        <v>16</v>
      </c>
      <c r="D48" s="68">
        <f>+D17+D23+D29+D35+D42</f>
        <v>4904.7</v>
      </c>
      <c r="E48" s="68">
        <f aca="true" t="shared" si="31" ref="E48:K48">+E17+E23+E29+E35+E42</f>
        <v>5398.1</v>
      </c>
      <c r="F48" s="68">
        <f t="shared" si="31"/>
        <v>10207.2</v>
      </c>
      <c r="G48" s="68">
        <f t="shared" si="31"/>
        <v>10550.8</v>
      </c>
      <c r="H48" s="68">
        <f t="shared" si="31"/>
        <v>19688.8</v>
      </c>
      <c r="I48" s="68">
        <f t="shared" si="31"/>
        <v>14886.5</v>
      </c>
      <c r="J48" s="68">
        <f t="shared" si="31"/>
        <v>1390.6</v>
      </c>
      <c r="K48" s="68">
        <f t="shared" si="31"/>
        <v>1228.3</v>
      </c>
      <c r="L48" s="60">
        <f t="shared" si="26"/>
        <v>36191.299999999996</v>
      </c>
      <c r="M48" s="60">
        <f t="shared" si="26"/>
        <v>32063.7</v>
      </c>
      <c r="N48" s="68">
        <f>+N17+N23+N29+N35+N42</f>
        <v>22971.9</v>
      </c>
      <c r="O48" s="68">
        <f>+O17+O23+O29+O35+O42</f>
        <v>22952.3</v>
      </c>
      <c r="P48" s="68">
        <f>+P17+P23+P29+P35+P42</f>
        <v>49772.5</v>
      </c>
      <c r="Q48" s="68">
        <f>+Q17+Q23+Q29+Q35+Q42</f>
        <v>50168</v>
      </c>
      <c r="R48" s="60">
        <f t="shared" si="28"/>
        <v>72744.4</v>
      </c>
      <c r="S48" s="60">
        <f t="shared" si="28"/>
        <v>73120.3</v>
      </c>
      <c r="T48" s="61">
        <f t="shared" si="22"/>
        <v>108935.69999999998</v>
      </c>
      <c r="U48" s="61">
        <f>M48+S48</f>
        <v>105184</v>
      </c>
    </row>
    <row r="49" spans="1:21" ht="15">
      <c r="A49" s="50"/>
      <c r="B49" s="51"/>
      <c r="C49" s="38" t="s">
        <v>17</v>
      </c>
      <c r="D49" s="70">
        <f>D47+D48</f>
        <v>131755.1</v>
      </c>
      <c r="E49" s="70">
        <f aca="true" t="shared" si="32" ref="E49:K49">E47+E48</f>
        <v>132248.5</v>
      </c>
      <c r="F49" s="70">
        <f t="shared" si="32"/>
        <v>23656.4</v>
      </c>
      <c r="G49" s="70">
        <f t="shared" si="32"/>
        <v>24000</v>
      </c>
      <c r="H49" s="70">
        <f t="shared" si="32"/>
        <v>53936.600000000006</v>
      </c>
      <c r="I49" s="70">
        <f t="shared" si="32"/>
        <v>49134.3</v>
      </c>
      <c r="J49" s="70">
        <f t="shared" si="32"/>
        <v>17614.6</v>
      </c>
      <c r="K49" s="70">
        <f t="shared" si="32"/>
        <v>12578.9</v>
      </c>
      <c r="L49" s="85">
        <f t="shared" si="26"/>
        <v>226962.7</v>
      </c>
      <c r="M49" s="85">
        <f t="shared" si="26"/>
        <v>217961.69999999998</v>
      </c>
      <c r="N49" s="70">
        <f>N47+N48</f>
        <v>28648.4</v>
      </c>
      <c r="O49" s="70">
        <f>O47+O48</f>
        <v>28628.8</v>
      </c>
      <c r="P49" s="70">
        <f>P47+P48</f>
        <v>65050.4</v>
      </c>
      <c r="Q49" s="70">
        <f>Q47+Q48</f>
        <v>65445.9</v>
      </c>
      <c r="R49" s="60">
        <f t="shared" si="28"/>
        <v>93698.8</v>
      </c>
      <c r="S49" s="60">
        <f t="shared" si="28"/>
        <v>94074.7</v>
      </c>
      <c r="T49" s="61">
        <f t="shared" si="22"/>
        <v>320661.5</v>
      </c>
      <c r="U49" s="61">
        <f>M49+S49</f>
        <v>312036.39999999997</v>
      </c>
    </row>
    <row r="51" spans="1:21" ht="24.75" customHeight="1">
      <c r="A51" s="88" t="s">
        <v>21</v>
      </c>
      <c r="B51" s="89"/>
      <c r="C51" s="90"/>
      <c r="D51" s="79">
        <v>0</v>
      </c>
      <c r="E51" s="70">
        <v>402.3</v>
      </c>
      <c r="F51" s="70">
        <v>405</v>
      </c>
      <c r="G51" s="70">
        <v>847.9</v>
      </c>
      <c r="H51" s="70">
        <v>481.7</v>
      </c>
      <c r="I51" s="70">
        <v>255</v>
      </c>
      <c r="J51" s="70">
        <v>0</v>
      </c>
      <c r="K51" s="70">
        <v>61.1</v>
      </c>
      <c r="L51" s="85">
        <f>D51+F51+H51+J51</f>
        <v>886.7</v>
      </c>
      <c r="M51" s="85">
        <f>E51+G51+I51+K51</f>
        <v>1566.3</v>
      </c>
      <c r="N51" s="70">
        <v>253</v>
      </c>
      <c r="O51" s="70">
        <v>212.9</v>
      </c>
      <c r="P51" s="70"/>
      <c r="Q51" s="70"/>
      <c r="R51" s="60">
        <f>N51+P51</f>
        <v>253</v>
      </c>
      <c r="S51" s="60">
        <f>O51+Q51</f>
        <v>212.9</v>
      </c>
      <c r="T51" s="61">
        <f>L51+R51</f>
        <v>1139.7</v>
      </c>
      <c r="U51" s="61">
        <f>M51+S51</f>
        <v>1779.2</v>
      </c>
    </row>
    <row r="52" spans="1:21" ht="24.75" customHeight="1">
      <c r="A52" s="86"/>
      <c r="B52" s="86"/>
      <c r="C52" s="86"/>
      <c r="D52" s="81"/>
      <c r="E52" s="81"/>
      <c r="F52" s="81"/>
      <c r="G52" s="81"/>
      <c r="H52" s="81"/>
      <c r="I52" s="81"/>
      <c r="J52" s="81"/>
      <c r="K52" s="81"/>
      <c r="L52" s="87"/>
      <c r="M52" s="87"/>
      <c r="N52" s="81"/>
      <c r="O52" s="81"/>
      <c r="P52" s="81"/>
      <c r="Q52" s="81"/>
      <c r="R52" s="82"/>
      <c r="S52" s="82"/>
      <c r="T52" s="83"/>
      <c r="U52" s="83"/>
    </row>
    <row r="53" ht="12" customHeight="1">
      <c r="A53" s="2" t="s">
        <v>32</v>
      </c>
    </row>
  </sheetData>
  <mergeCells count="1">
    <mergeCell ref="A51:C51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Conchita</cp:lastModifiedBy>
  <cp:lastPrinted>2005-03-04T22:16:58Z</cp:lastPrinted>
  <dcterms:created xsi:type="dcterms:W3CDTF">1998-11-03T19:21:31Z</dcterms:created>
  <dcterms:modified xsi:type="dcterms:W3CDTF">2005-03-04T22:16:59Z</dcterms:modified>
  <cp:category/>
  <cp:version/>
  <cp:contentType/>
  <cp:contentStatus/>
</cp:coreProperties>
</file>