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01" activeTab="3"/>
  </bookViews>
  <sheets>
    <sheet name="Acuerdo" sheetId="1" r:id="rId1"/>
    <sheet name="REC. PROPIOS" sheetId="2" r:id="rId2"/>
    <sheet name="REC. FISCALES" sheetId="3" r:id="rId3"/>
    <sheet name="RECRUSOS TOTALES" sheetId="4" r:id="rId4"/>
  </sheets>
  <definedNames>
    <definedName name="_xlnm.Print_Area" localSheetId="2">'REC. FISCALES'!$A$1:$N$51</definedName>
    <definedName name="_xlnm.Print_Area" localSheetId="1">'REC. PROPIOS'!$A$3:$N$50</definedName>
    <definedName name="_xlnm.Print_Area" localSheetId="3">'RECRUSOS TOTALES'!$A$1:$N$51</definedName>
  </definedNames>
  <calcPr fullCalcOnLoad="1"/>
</workbook>
</file>

<file path=xl/sharedStrings.xml><?xml version="1.0" encoding="utf-8"?>
<sst xmlns="http://schemas.openxmlformats.org/spreadsheetml/2006/main" count="229" uniqueCount="65">
  <si>
    <t>CORRIENTES Y DE CAPITAL</t>
  </si>
  <si>
    <t>VENTA DE BIENES</t>
  </si>
  <si>
    <t>INTERNOS</t>
  </si>
  <si>
    <t>EXTERNOS</t>
  </si>
  <si>
    <t>VENTA DE SERVICIOS</t>
  </si>
  <si>
    <t>INGRESOS DIVERSOS</t>
  </si>
  <si>
    <t>VENTA DE INVERSIONES</t>
  </si>
  <si>
    <t>SUBSIDIOS</t>
  </si>
  <si>
    <t>CORRIENTES</t>
  </si>
  <si>
    <t>DE CAPITAL</t>
  </si>
  <si>
    <t>DISPONIBILIDAD INICIAL</t>
  </si>
  <si>
    <t>ENDEUDAMIENTO O DESENDEUNDAMIENTO NETO</t>
  </si>
  <si>
    <t>C O N C E P T O</t>
  </si>
  <si>
    <t>I N G R E S O S</t>
  </si>
  <si>
    <t>SERVICIOS PERSONALES</t>
  </si>
  <si>
    <t>MATERIALES Y SUMINISTROS</t>
  </si>
  <si>
    <t>SERVICIOS GENERALES</t>
  </si>
  <si>
    <t>INTERESES, COMISIONES Y GASTOS DE LA DEUDA</t>
  </si>
  <si>
    <t>INVERSION FISICA</t>
  </si>
  <si>
    <t>BIENES MUEBLES E INMUEBLES</t>
  </si>
  <si>
    <t>OTRAS EROGACIONES</t>
  </si>
  <si>
    <t>EROGACIONES RECUPERABLES</t>
  </si>
  <si>
    <t>DISPONIBILIDAD FINAL</t>
  </si>
  <si>
    <t xml:space="preserve">M O N T O </t>
  </si>
  <si>
    <t>M O N T O</t>
  </si>
  <si>
    <t>E G R E S O S</t>
  </si>
  <si>
    <t>ORIGINAL</t>
  </si>
  <si>
    <t>MODIFICADO</t>
  </si>
  <si>
    <t>AMP/REDUC</t>
  </si>
  <si>
    <t>(PESOS)</t>
  </si>
  <si>
    <t>F L U J O   D E   E F E C T I V O</t>
  </si>
  <si>
    <t>ENTIDAD:     91U  Instituto Nacional de Astrofísica, Optica y Electrónica</t>
  </si>
  <si>
    <t>SECTOR:   38   Consejo Nacional de Ciencia y Tecnología.</t>
  </si>
  <si>
    <t>PRODUCTOS FINANCIEROS.</t>
  </si>
  <si>
    <t>OTROS.</t>
  </si>
  <si>
    <t>RECUPERACION DE ACTIVOS FISICOS</t>
  </si>
  <si>
    <t>RECUPERACION DE ACTIVOS FINANCIEROS</t>
  </si>
  <si>
    <t>INGRESOS POR OPERACIONES AJENAS</t>
  </si>
  <si>
    <t>POR CUENTA DE TERCEROS</t>
  </si>
  <si>
    <t>SUBSIDIOS Y TRANSFERENCIAS DEL GOBIERNO FEDERAL.</t>
  </si>
  <si>
    <t>TRANSFERENCIAS</t>
  </si>
  <si>
    <t>OTROS</t>
  </si>
  <si>
    <t>INTERESES, COMISIONES Y GASTOS DE LA DEUDA.</t>
  </si>
  <si>
    <t>INVERSION FINANCIERA</t>
  </si>
  <si>
    <t>AMORTIZACION DE PASIVOS</t>
  </si>
  <si>
    <t>SUMA DE INGRESOS DEL AÑO</t>
  </si>
  <si>
    <t>TOTAL DE RECURSOS</t>
  </si>
  <si>
    <t>GASTO CORRIENTE</t>
  </si>
  <si>
    <t>PENSIONES Y JUBILACIONES</t>
  </si>
  <si>
    <t>OBRA PUBLICA</t>
  </si>
  <si>
    <t>EGRESOS POR OPERACIONES AJENAS</t>
  </si>
  <si>
    <t>SUMA DE EGRESOS DEL AÑO</t>
  </si>
  <si>
    <t>ENTEROS A LA TESORERIA DE LA FEDERACION</t>
  </si>
  <si>
    <t>ORDINARIOS</t>
  </si>
  <si>
    <t>EXTRAORDINARIOS</t>
  </si>
  <si>
    <t>PRESUPUESTO DE EGRESOS DE LA FEDERACION</t>
  </si>
  <si>
    <t>PRODUCTORAS  DE  BIENES Y SERVICIOS</t>
  </si>
  <si>
    <t>RECURSOS FISCALES PRESUPUESTO MODIFICADO</t>
  </si>
  <si>
    <t>RECURSOS TOTALES PRESUPUESTO MODIFICADO</t>
  </si>
  <si>
    <t>ORIG/MOD</t>
  </si>
  <si>
    <t>PRESUPUESTO DE EGRESOS DE LA FEDERACION 2005</t>
  </si>
  <si>
    <t>RECURSOS PROPIOS PRESUPUESTO MODIFICADO</t>
  </si>
  <si>
    <t>H. Junta de Gobierno</t>
  </si>
  <si>
    <t>Segunda Sesión Ordinaria 2005</t>
  </si>
  <si>
    <t>Instituto Nacional de Astrofísica, Óptica y Electrónica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</si>
</sst>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7" fillId="0" borderId="7" xfId="0" applyFont="1" applyBorder="1" applyAlignment="1">
      <alignment vertical="top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8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2" fillId="0" borderId="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7" fillId="0" borderId="21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0" fontId="4" fillId="0" borderId="2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6</xdr:col>
      <xdr:colOff>714375</xdr:colOff>
      <xdr:row>19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42900"/>
          <a:ext cx="5286375" cy="2819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ahoma"/>
              <a:ea typeface="Tahoma"/>
              <a:cs typeface="Tahoma"/>
            </a:rPr>
            <a:t>10.2 ADECUACIONES PRESUPUESTARIAS.</a:t>
          </a:r>
          <a:r>
            <a:rPr lang="en-US" cap="none" sz="1200" b="0" i="0" u="none" baseline="0">
              <a:latin typeface="Tahoma"/>
              <a:ea typeface="Tahoma"/>
              <a:cs typeface="Tahoma"/>
            </a:rPr>
            <a:t>
Con fundamento en el artículo 56 fracción III y/o IV de la Ley de Ciencia  y Tecnología, se solicita la aprobación de este H. Órgano de Gobierno para modificar el flujo de efectivo de recursos fiscales y/o propios, según el caso como se detalla a continuación: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51"/>
  <sheetViews>
    <sheetView workbookViewId="0" topLeftCell="A1">
      <selection activeCell="C25" sqref="C25"/>
    </sheetView>
  </sheetViews>
  <sheetFormatPr defaultColWidth="11.421875" defaultRowHeight="12.75"/>
  <sheetData>
    <row r="1" spans="1:7" ht="13.5" thickBot="1">
      <c r="A1" s="75" t="s">
        <v>62</v>
      </c>
      <c r="B1" s="75"/>
      <c r="C1" s="75"/>
      <c r="D1" s="75"/>
      <c r="E1" s="75"/>
      <c r="F1" s="75"/>
      <c r="G1" s="76" t="s">
        <v>63</v>
      </c>
    </row>
    <row r="50" ht="13.5" thickBot="1"/>
    <row r="51" spans="1:7" ht="12.75">
      <c r="A51" s="74" t="s">
        <v>64</v>
      </c>
      <c r="B51" s="74"/>
      <c r="C51" s="74"/>
      <c r="D51" s="74"/>
      <c r="E51" s="74"/>
      <c r="F51" s="74"/>
      <c r="G51" s="74"/>
    </row>
  </sheetData>
  <mergeCells count="1">
    <mergeCell ref="A51:G51"/>
  </mergeCells>
  <printOptions/>
  <pageMargins left="0.7874015748031497" right="0.7874015748031497" top="0.984251968503937" bottom="0.984251968503937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3:BA822"/>
  <sheetViews>
    <sheetView workbookViewId="0" topLeftCell="A1">
      <selection activeCell="E1" sqref="E1"/>
    </sheetView>
  </sheetViews>
  <sheetFormatPr defaultColWidth="11.421875" defaultRowHeight="12.75"/>
  <cols>
    <col min="1" max="1" width="3.140625" style="0" customWidth="1"/>
    <col min="2" max="3" width="4.7109375" style="0" customWidth="1"/>
    <col min="4" max="4" width="54.140625" style="0" customWidth="1"/>
    <col min="5" max="5" width="12.00390625" style="0" bestFit="1" customWidth="1"/>
    <col min="6" max="6" width="13.00390625" style="0" bestFit="1" customWidth="1"/>
    <col min="7" max="7" width="12.00390625" style="0" customWidth="1"/>
    <col min="8" max="8" width="0.9921875" style="0" customWidth="1"/>
    <col min="9" max="9" width="3.57421875" style="0" customWidth="1"/>
    <col min="10" max="10" width="4.140625" style="0" customWidth="1"/>
    <col min="11" max="11" width="54.8515625" style="0" customWidth="1"/>
    <col min="12" max="12" width="14.421875" style="0" bestFit="1" customWidth="1"/>
    <col min="13" max="13" width="12.28125" style="0" bestFit="1" customWidth="1"/>
    <col min="14" max="14" width="14.28125" style="0" bestFit="1" customWidth="1"/>
  </cols>
  <sheetData>
    <row r="3" spans="1:14" ht="15">
      <c r="A3" s="71" t="s">
        <v>55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8">
      <c r="A4" s="72" t="s">
        <v>30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8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8">
      <c r="A6" s="72" t="s">
        <v>61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53" ht="13.5" thickBot="1">
      <c r="A7" s="73" t="s">
        <v>29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23.25" customHeight="1">
      <c r="A8" s="62" t="s">
        <v>31</v>
      </c>
      <c r="B8" s="63"/>
      <c r="C8" s="63"/>
      <c r="D8" s="63"/>
      <c r="E8" s="63"/>
      <c r="F8" s="63"/>
      <c r="G8" s="63"/>
      <c r="H8" s="20"/>
      <c r="I8" s="63" t="s">
        <v>32</v>
      </c>
      <c r="J8" s="63"/>
      <c r="K8" s="63"/>
      <c r="L8" s="63"/>
      <c r="M8" s="63"/>
      <c r="N8" s="6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5.25" customHeight="1">
      <c r="A9" s="2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3.5" thickBot="1">
      <c r="A10" s="65" t="s">
        <v>13</v>
      </c>
      <c r="B10" s="66"/>
      <c r="C10" s="66"/>
      <c r="D10" s="66"/>
      <c r="E10" s="67"/>
      <c r="F10" s="67"/>
      <c r="G10" s="68"/>
      <c r="H10" s="12"/>
      <c r="I10" s="69" t="s">
        <v>25</v>
      </c>
      <c r="J10" s="66"/>
      <c r="K10" s="66"/>
      <c r="L10" s="67"/>
      <c r="M10" s="67"/>
      <c r="N10" s="7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3.5" thickBot="1">
      <c r="A11" s="53" t="s">
        <v>12</v>
      </c>
      <c r="B11" s="54"/>
      <c r="C11" s="54"/>
      <c r="D11" s="54"/>
      <c r="E11" s="57" t="s">
        <v>23</v>
      </c>
      <c r="F11" s="58"/>
      <c r="G11" s="59"/>
      <c r="H11" s="18"/>
      <c r="I11" s="60" t="s">
        <v>12</v>
      </c>
      <c r="J11" s="54"/>
      <c r="K11" s="54"/>
      <c r="L11" s="57" t="s">
        <v>24</v>
      </c>
      <c r="M11" s="58"/>
      <c r="N11" s="5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3.5" thickBot="1">
      <c r="A12" s="55"/>
      <c r="B12" s="56"/>
      <c r="C12" s="56"/>
      <c r="D12" s="56"/>
      <c r="E12" s="42" t="s">
        <v>26</v>
      </c>
      <c r="F12" s="42" t="s">
        <v>28</v>
      </c>
      <c r="G12" s="42" t="s">
        <v>27</v>
      </c>
      <c r="H12" s="14"/>
      <c r="I12" s="61"/>
      <c r="J12" s="56"/>
      <c r="K12" s="56"/>
      <c r="L12" s="43" t="s">
        <v>26</v>
      </c>
      <c r="M12" s="43" t="s">
        <v>28</v>
      </c>
      <c r="N12" s="43" t="s">
        <v>27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3.5" thickBot="1">
      <c r="A13" s="49" t="s">
        <v>46</v>
      </c>
      <c r="B13" s="50"/>
      <c r="C13" s="50"/>
      <c r="D13" s="50"/>
      <c r="E13" s="51">
        <f>+E17+E35+E15</f>
        <v>30000000</v>
      </c>
      <c r="F13" s="33">
        <f>+F17+F35</f>
        <v>0</v>
      </c>
      <c r="G13" s="33">
        <f>+E13+F13</f>
        <v>30000000</v>
      </c>
      <c r="H13" s="19"/>
      <c r="I13" s="13" t="s">
        <v>46</v>
      </c>
      <c r="J13" s="15"/>
      <c r="K13" s="15"/>
      <c r="L13" s="44">
        <f>+L15+L25</f>
        <v>30000000</v>
      </c>
      <c r="M13" s="44">
        <f>+M15+M25</f>
        <v>0</v>
      </c>
      <c r="N13" s="44">
        <f>+L13+M13</f>
        <v>30000000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>
      <c r="A14" s="21"/>
      <c r="B14" s="5"/>
      <c r="C14" s="5"/>
      <c r="D14" s="5"/>
      <c r="E14" s="35"/>
      <c r="F14" s="34"/>
      <c r="G14" s="34"/>
      <c r="H14" s="30"/>
      <c r="I14" s="2"/>
      <c r="J14" s="3"/>
      <c r="K14" s="3"/>
      <c r="L14" s="45"/>
      <c r="M14" s="45"/>
      <c r="N14" s="4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3.5" thickBot="1">
      <c r="A15" s="23" t="s">
        <v>10</v>
      </c>
      <c r="B15" s="5"/>
      <c r="C15" s="5"/>
      <c r="D15" s="5"/>
      <c r="E15" s="47">
        <v>0</v>
      </c>
      <c r="F15" s="35"/>
      <c r="G15" s="47">
        <f>+E15+F15</f>
        <v>0</v>
      </c>
      <c r="H15" s="24"/>
      <c r="I15" s="6" t="s">
        <v>47</v>
      </c>
      <c r="J15" s="5"/>
      <c r="K15" s="5"/>
      <c r="L15" s="39">
        <f>SUM(L16:L20)</f>
        <v>27553885</v>
      </c>
      <c r="M15" s="39">
        <f>SUM(M16:M20)</f>
        <v>-8512000</v>
      </c>
      <c r="N15" s="39">
        <f>+L15+M15</f>
        <v>19041885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>
      <c r="A16" s="23"/>
      <c r="B16" s="5"/>
      <c r="C16" s="5"/>
      <c r="D16" s="5"/>
      <c r="E16" s="35"/>
      <c r="F16" s="35"/>
      <c r="G16" s="35"/>
      <c r="H16" s="24"/>
      <c r="I16" s="4"/>
      <c r="J16" s="8" t="s">
        <v>14</v>
      </c>
      <c r="K16" s="5"/>
      <c r="L16" s="35">
        <f>23711000</f>
        <v>23711000</v>
      </c>
      <c r="M16" s="35">
        <f>-3846750-3549000-1116249.16-0.84-1000000</f>
        <v>-9512000</v>
      </c>
      <c r="N16" s="35">
        <f aca="true" t="shared" si="0" ref="N16:N37">+L16+M16</f>
        <v>14199000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>
      <c r="A17" s="23" t="s">
        <v>0</v>
      </c>
      <c r="B17" s="5"/>
      <c r="C17" s="5"/>
      <c r="D17" s="5"/>
      <c r="E17" s="36">
        <f>E20+E23+E26+E29</f>
        <v>30000000</v>
      </c>
      <c r="F17" s="36">
        <f>F20+F23+F26</f>
        <v>0</v>
      </c>
      <c r="G17" s="36">
        <f>G20+G23+G26</f>
        <v>30000000</v>
      </c>
      <c r="H17" s="31"/>
      <c r="I17" s="7"/>
      <c r="J17" s="8" t="s">
        <v>15</v>
      </c>
      <c r="K17" s="8"/>
      <c r="L17" s="35">
        <f>1877885</f>
        <v>1877885</v>
      </c>
      <c r="M17" s="35"/>
      <c r="N17" s="35">
        <f t="shared" si="0"/>
        <v>1877885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>
      <c r="A18" s="21"/>
      <c r="B18" s="5"/>
      <c r="C18" s="5"/>
      <c r="D18" s="5"/>
      <c r="E18" s="35"/>
      <c r="F18" s="35"/>
      <c r="G18" s="35"/>
      <c r="H18" s="24"/>
      <c r="I18" s="7"/>
      <c r="J18" s="8" t="s">
        <v>16</v>
      </c>
      <c r="K18" s="8"/>
      <c r="L18" s="35">
        <f>1310000</f>
        <v>1310000</v>
      </c>
      <c r="M18" s="35">
        <v>1000000</v>
      </c>
      <c r="N18" s="35">
        <f t="shared" si="0"/>
        <v>2310000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>
      <c r="A19" s="21"/>
      <c r="B19" s="5"/>
      <c r="C19" s="5"/>
      <c r="D19" s="5"/>
      <c r="E19" s="35"/>
      <c r="F19" s="35"/>
      <c r="G19" s="35"/>
      <c r="H19" s="24"/>
      <c r="I19" s="7"/>
      <c r="J19" s="8" t="s">
        <v>48</v>
      </c>
      <c r="K19" s="8"/>
      <c r="L19" s="35"/>
      <c r="M19" s="35"/>
      <c r="N19" s="35">
        <f t="shared" si="0"/>
        <v>0</v>
      </c>
      <c r="O19" s="1"/>
      <c r="P19" s="5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>
      <c r="A20" s="25"/>
      <c r="B20" s="8" t="s">
        <v>1</v>
      </c>
      <c r="C20" s="8"/>
      <c r="D20" s="8"/>
      <c r="E20" s="35"/>
      <c r="F20" s="35"/>
      <c r="G20" s="35"/>
      <c r="H20" s="24"/>
      <c r="I20" s="7"/>
      <c r="J20" s="8" t="s">
        <v>20</v>
      </c>
      <c r="K20" s="8"/>
      <c r="L20" s="35">
        <f>655000</f>
        <v>655000</v>
      </c>
      <c r="M20" s="35"/>
      <c r="N20" s="35">
        <f t="shared" si="0"/>
        <v>655000</v>
      </c>
      <c r="O20" s="1"/>
      <c r="P20" s="5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>
      <c r="A21" s="25"/>
      <c r="B21" s="8"/>
      <c r="C21" s="9" t="s">
        <v>2</v>
      </c>
      <c r="D21" s="8"/>
      <c r="E21" s="35"/>
      <c r="F21" s="35"/>
      <c r="G21" s="35"/>
      <c r="H21" s="24"/>
      <c r="I21" s="7"/>
      <c r="J21" s="8" t="s">
        <v>17</v>
      </c>
      <c r="K21" s="8"/>
      <c r="L21" s="35"/>
      <c r="M21" s="35"/>
      <c r="N21" s="35">
        <f t="shared" si="0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25"/>
      <c r="B22" s="8"/>
      <c r="C22" s="9" t="s">
        <v>3</v>
      </c>
      <c r="D22" s="8"/>
      <c r="E22" s="35"/>
      <c r="F22" s="35"/>
      <c r="G22" s="35"/>
      <c r="H22" s="24"/>
      <c r="I22" s="7"/>
      <c r="J22" s="8"/>
      <c r="K22" s="8" t="s">
        <v>2</v>
      </c>
      <c r="L22" s="35"/>
      <c r="M22" s="35"/>
      <c r="N22" s="35">
        <f t="shared" si="0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>
      <c r="A23" s="25"/>
      <c r="B23" s="8" t="s">
        <v>4</v>
      </c>
      <c r="C23" s="8"/>
      <c r="D23" s="8"/>
      <c r="E23" s="35">
        <f>SUM(E24:E25)</f>
        <v>23549938</v>
      </c>
      <c r="F23" s="35"/>
      <c r="G23" s="35">
        <f>+E23+F23</f>
        <v>23549938</v>
      </c>
      <c r="H23" s="24"/>
      <c r="I23" s="7"/>
      <c r="J23" s="8"/>
      <c r="K23" s="8" t="s">
        <v>3</v>
      </c>
      <c r="L23" s="35"/>
      <c r="M23" s="35"/>
      <c r="N23" s="35">
        <f t="shared" si="0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25"/>
      <c r="B24" s="8"/>
      <c r="C24" s="9" t="s">
        <v>2</v>
      </c>
      <c r="D24" s="8"/>
      <c r="E24" s="35">
        <v>23549938</v>
      </c>
      <c r="F24" s="35"/>
      <c r="G24" s="35">
        <f>+E24+F24</f>
        <v>23549938</v>
      </c>
      <c r="H24" s="24"/>
      <c r="I24" s="7"/>
      <c r="J24" s="8"/>
      <c r="K24" s="8"/>
      <c r="L24" s="35"/>
      <c r="M24" s="35"/>
      <c r="N24" s="35">
        <f t="shared" si="0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3.5" thickBot="1">
      <c r="A25" s="25"/>
      <c r="B25" s="8"/>
      <c r="C25" s="9" t="s">
        <v>3</v>
      </c>
      <c r="D25" s="8"/>
      <c r="E25" s="35"/>
      <c r="F25" s="35"/>
      <c r="G25" s="35"/>
      <c r="H25" s="24"/>
      <c r="I25" s="6" t="s">
        <v>18</v>
      </c>
      <c r="J25" s="8"/>
      <c r="K25" s="8"/>
      <c r="L25" s="39">
        <f>SUM(L26:L27)</f>
        <v>2446115</v>
      </c>
      <c r="M25" s="39">
        <f>SUM(M26:M27)</f>
        <v>8512000</v>
      </c>
      <c r="N25" s="39">
        <f t="shared" si="0"/>
        <v>10958115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25"/>
      <c r="B26" s="8" t="s">
        <v>5</v>
      </c>
      <c r="C26" s="8"/>
      <c r="D26" s="8"/>
      <c r="E26" s="35">
        <f>+E28+E27</f>
        <v>6450062</v>
      </c>
      <c r="F26" s="35"/>
      <c r="G26" s="35">
        <f>+E26+F26</f>
        <v>6450062</v>
      </c>
      <c r="H26" s="24"/>
      <c r="I26" s="4"/>
      <c r="J26" s="8" t="s">
        <v>19</v>
      </c>
      <c r="K26" s="5"/>
      <c r="L26" s="35">
        <v>1244500</v>
      </c>
      <c r="M26" s="35"/>
      <c r="N26" s="35">
        <f t="shared" si="0"/>
        <v>1244500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>
      <c r="A27" s="25"/>
      <c r="B27" s="8"/>
      <c r="C27" s="9" t="s">
        <v>33</v>
      </c>
      <c r="D27" s="8"/>
      <c r="E27" s="35"/>
      <c r="F27" s="35"/>
      <c r="G27" s="35"/>
      <c r="H27" s="24"/>
      <c r="I27" s="4"/>
      <c r="J27" s="8" t="s">
        <v>49</v>
      </c>
      <c r="K27" s="5"/>
      <c r="L27" s="35">
        <v>1201615</v>
      </c>
      <c r="M27" s="35">
        <f>3846750+3549000+1116249.16+0.84</f>
        <v>8512000</v>
      </c>
      <c r="N27" s="35">
        <f t="shared" si="0"/>
        <v>9713615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>
      <c r="A28" s="25"/>
      <c r="B28" s="8"/>
      <c r="C28" s="9" t="s">
        <v>34</v>
      </c>
      <c r="D28" s="8"/>
      <c r="E28" s="35">
        <v>6450062</v>
      </c>
      <c r="F28" s="35"/>
      <c r="G28" s="35">
        <f>+E28+F28</f>
        <v>6450062</v>
      </c>
      <c r="H28" s="24"/>
      <c r="I28" s="4"/>
      <c r="J28" s="8" t="s">
        <v>20</v>
      </c>
      <c r="K28" s="5"/>
      <c r="L28" s="35"/>
      <c r="M28" s="35"/>
      <c r="N28" s="35">
        <f t="shared" si="0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3.5" thickBot="1">
      <c r="A29" s="25"/>
      <c r="B29" s="8" t="s">
        <v>6</v>
      </c>
      <c r="C29" s="8"/>
      <c r="D29" s="8"/>
      <c r="E29" s="35">
        <f>+E30+E31</f>
        <v>0</v>
      </c>
      <c r="F29" s="35"/>
      <c r="G29" s="35">
        <f>+E29+F29</f>
        <v>0</v>
      </c>
      <c r="H29" s="24"/>
      <c r="I29" s="6" t="s">
        <v>43</v>
      </c>
      <c r="J29" s="5"/>
      <c r="K29" s="5"/>
      <c r="L29" s="37"/>
      <c r="M29" s="37"/>
      <c r="N29" s="37">
        <f t="shared" si="0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3.5" thickBot="1">
      <c r="A30" s="25"/>
      <c r="B30" s="8"/>
      <c r="C30" s="9" t="s">
        <v>35</v>
      </c>
      <c r="D30" s="8"/>
      <c r="E30" s="35"/>
      <c r="F30" s="35"/>
      <c r="G30" s="35"/>
      <c r="H30" s="24"/>
      <c r="I30" s="6" t="s">
        <v>50</v>
      </c>
      <c r="J30" s="5"/>
      <c r="K30" s="5"/>
      <c r="L30" s="40"/>
      <c r="M30" s="40"/>
      <c r="N30" s="40">
        <f t="shared" si="0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3.5" thickBot="1">
      <c r="A31" s="25"/>
      <c r="B31" s="8"/>
      <c r="C31" s="9" t="s">
        <v>36</v>
      </c>
      <c r="D31" s="8"/>
      <c r="E31" s="37"/>
      <c r="F31" s="37"/>
      <c r="G31" s="37"/>
      <c r="H31" s="24"/>
      <c r="I31" s="7"/>
      <c r="J31" s="8" t="s">
        <v>38</v>
      </c>
      <c r="K31" s="8"/>
      <c r="L31" s="35"/>
      <c r="M31" s="35"/>
      <c r="N31" s="35">
        <f t="shared" si="0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>
      <c r="A32" s="23" t="s">
        <v>37</v>
      </c>
      <c r="B32" s="5"/>
      <c r="C32" s="5"/>
      <c r="D32" s="5"/>
      <c r="E32" s="35"/>
      <c r="F32" s="35"/>
      <c r="G32" s="35"/>
      <c r="H32" s="24"/>
      <c r="I32" s="7"/>
      <c r="J32" s="8" t="s">
        <v>21</v>
      </c>
      <c r="K32" s="8"/>
      <c r="L32" s="35"/>
      <c r="M32" s="35"/>
      <c r="N32" s="35">
        <f t="shared" si="0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3.5" thickBot="1">
      <c r="A33" s="23"/>
      <c r="B33" s="9" t="s">
        <v>38</v>
      </c>
      <c r="C33" s="9"/>
      <c r="D33" s="5"/>
      <c r="E33" s="35"/>
      <c r="F33" s="35"/>
      <c r="G33" s="35"/>
      <c r="H33" s="24"/>
      <c r="I33" s="6" t="s">
        <v>51</v>
      </c>
      <c r="J33" s="8"/>
      <c r="K33" s="8"/>
      <c r="L33" s="39">
        <f>+L25+L15</f>
        <v>30000000</v>
      </c>
      <c r="M33" s="39">
        <f>+M25+M15</f>
        <v>0</v>
      </c>
      <c r="N33" s="39">
        <f t="shared" si="0"/>
        <v>30000000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3.5" thickBot="1">
      <c r="A34" s="23"/>
      <c r="B34" s="9" t="s">
        <v>21</v>
      </c>
      <c r="C34" s="9"/>
      <c r="D34" s="5"/>
      <c r="E34" s="37"/>
      <c r="F34" s="37"/>
      <c r="G34" s="37"/>
      <c r="H34" s="24"/>
      <c r="I34" s="6" t="s">
        <v>52</v>
      </c>
      <c r="J34" s="8"/>
      <c r="K34" s="8"/>
      <c r="L34" s="40"/>
      <c r="M34" s="40"/>
      <c r="N34" s="40">
        <f t="shared" si="0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3.5" thickBot="1">
      <c r="A35" s="23" t="s">
        <v>39</v>
      </c>
      <c r="B35" s="5"/>
      <c r="C35" s="5"/>
      <c r="D35" s="5"/>
      <c r="E35" s="38">
        <f>+E36+E39</f>
        <v>0</v>
      </c>
      <c r="F35" s="38">
        <f>+F36+F40</f>
        <v>0</v>
      </c>
      <c r="G35" s="38">
        <f aca="true" t="shared" si="1" ref="G35:G43">+E35+F35</f>
        <v>0</v>
      </c>
      <c r="H35" s="31"/>
      <c r="I35" s="7"/>
      <c r="J35" s="8" t="s">
        <v>53</v>
      </c>
      <c r="K35" s="8"/>
      <c r="L35" s="35"/>
      <c r="M35" s="35"/>
      <c r="N35" s="35">
        <f t="shared" si="0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>
      <c r="A36" s="21"/>
      <c r="B36" s="5" t="s">
        <v>7</v>
      </c>
      <c r="C36" s="5"/>
      <c r="D36" s="5"/>
      <c r="E36" s="35">
        <f>+E37+E38</f>
        <v>0</v>
      </c>
      <c r="F36" s="35">
        <f>+F37+F38</f>
        <v>0</v>
      </c>
      <c r="G36" s="35">
        <f t="shared" si="1"/>
        <v>0</v>
      </c>
      <c r="H36" s="24"/>
      <c r="I36" s="7"/>
      <c r="J36" s="8" t="s">
        <v>54</v>
      </c>
      <c r="K36" s="8"/>
      <c r="L36" s="35"/>
      <c r="M36" s="35"/>
      <c r="N36" s="35">
        <f t="shared" si="0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3.5" thickBot="1">
      <c r="A37" s="25"/>
      <c r="B37" s="8"/>
      <c r="C37" s="9" t="s">
        <v>8</v>
      </c>
      <c r="D37" s="8"/>
      <c r="E37" s="35">
        <v>0</v>
      </c>
      <c r="F37" s="35"/>
      <c r="G37" s="35">
        <f t="shared" si="1"/>
        <v>0</v>
      </c>
      <c r="H37" s="24"/>
      <c r="I37" s="6" t="s">
        <v>22</v>
      </c>
      <c r="J37" s="8"/>
      <c r="K37" s="8"/>
      <c r="L37" s="46"/>
      <c r="M37" s="46"/>
      <c r="N37" s="39">
        <f t="shared" si="0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>
      <c r="A38" s="25"/>
      <c r="B38" s="8"/>
      <c r="C38" s="9" t="s">
        <v>9</v>
      </c>
      <c r="D38" s="8"/>
      <c r="E38" s="35">
        <v>0</v>
      </c>
      <c r="F38" s="35">
        <v>0</v>
      </c>
      <c r="G38" s="35">
        <f t="shared" si="1"/>
        <v>0</v>
      </c>
      <c r="H38" s="24"/>
      <c r="I38" s="7"/>
      <c r="J38" s="8"/>
      <c r="K38" s="8"/>
      <c r="L38" s="45"/>
      <c r="M38" s="35"/>
      <c r="N38" s="3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2.75">
      <c r="A39" s="21"/>
      <c r="B39" s="8" t="s">
        <v>40</v>
      </c>
      <c r="C39" s="8"/>
      <c r="D39" s="8"/>
      <c r="E39" s="35">
        <f>+E40+E43</f>
        <v>0</v>
      </c>
      <c r="F39" s="35"/>
      <c r="G39" s="35">
        <f t="shared" si="1"/>
        <v>0</v>
      </c>
      <c r="H39" s="24"/>
      <c r="I39" s="4"/>
      <c r="J39" s="5"/>
      <c r="K39" s="5"/>
      <c r="L39" s="45"/>
      <c r="M39" s="35"/>
      <c r="N39" s="3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2.75">
      <c r="A40" s="21"/>
      <c r="B40" s="8"/>
      <c r="C40" s="8" t="s">
        <v>8</v>
      </c>
      <c r="D40" s="8"/>
      <c r="E40" s="35">
        <f>+E41+E42</f>
        <v>0</v>
      </c>
      <c r="F40" s="35">
        <f>+F41+F42</f>
        <v>0</v>
      </c>
      <c r="G40" s="35">
        <f t="shared" si="1"/>
        <v>0</v>
      </c>
      <c r="H40" s="24"/>
      <c r="I40" s="7"/>
      <c r="J40" s="8"/>
      <c r="K40" s="5"/>
      <c r="L40" s="45"/>
      <c r="M40" s="35"/>
      <c r="N40" s="3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2.75">
      <c r="A41" s="21"/>
      <c r="B41" s="8"/>
      <c r="C41" s="8"/>
      <c r="D41" s="8" t="s">
        <v>14</v>
      </c>
      <c r="E41" s="35">
        <v>0</v>
      </c>
      <c r="F41" s="35"/>
      <c r="G41" s="35">
        <f t="shared" si="1"/>
        <v>0</v>
      </c>
      <c r="H41" s="24"/>
      <c r="I41" s="7"/>
      <c r="J41" s="8"/>
      <c r="K41" s="5"/>
      <c r="L41" s="45"/>
      <c r="M41" s="35"/>
      <c r="N41" s="3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>
      <c r="A42" s="21"/>
      <c r="B42" s="8"/>
      <c r="C42" s="8"/>
      <c r="D42" s="8" t="s">
        <v>41</v>
      </c>
      <c r="E42" s="35">
        <v>0</v>
      </c>
      <c r="F42" s="35"/>
      <c r="G42" s="35">
        <f t="shared" si="1"/>
        <v>0</v>
      </c>
      <c r="H42" s="24"/>
      <c r="I42" s="4"/>
      <c r="J42" s="5"/>
      <c r="K42" s="5"/>
      <c r="L42" s="45"/>
      <c r="M42" s="35"/>
      <c r="N42" s="3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2.75">
      <c r="A43" s="21"/>
      <c r="B43" s="8"/>
      <c r="C43" s="8" t="s">
        <v>18</v>
      </c>
      <c r="D43" s="8"/>
      <c r="E43" s="35">
        <v>0</v>
      </c>
      <c r="F43" s="35"/>
      <c r="G43" s="35">
        <f t="shared" si="1"/>
        <v>0</v>
      </c>
      <c r="H43" s="24"/>
      <c r="I43" s="4"/>
      <c r="J43" s="5"/>
      <c r="K43" s="5"/>
      <c r="L43" s="45"/>
      <c r="M43" s="35"/>
      <c r="N43" s="3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21"/>
      <c r="B44" s="8"/>
      <c r="C44" s="8" t="s">
        <v>42</v>
      </c>
      <c r="D44" s="8"/>
      <c r="E44" s="35"/>
      <c r="F44" s="35"/>
      <c r="G44" s="35"/>
      <c r="H44" s="24"/>
      <c r="I44" s="4"/>
      <c r="J44" s="5"/>
      <c r="K44" s="5"/>
      <c r="L44" s="45"/>
      <c r="M44" s="35"/>
      <c r="N44" s="3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21"/>
      <c r="B45" s="8"/>
      <c r="C45" s="8" t="s">
        <v>43</v>
      </c>
      <c r="D45" s="8"/>
      <c r="E45" s="35"/>
      <c r="F45" s="35"/>
      <c r="G45" s="35"/>
      <c r="H45" s="24"/>
      <c r="I45" s="6"/>
      <c r="J45" s="5"/>
      <c r="K45" s="5"/>
      <c r="L45" s="45"/>
      <c r="M45" s="47"/>
      <c r="N45" s="4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21"/>
      <c r="B46" s="8"/>
      <c r="C46" s="8" t="s">
        <v>44</v>
      </c>
      <c r="D46" s="8"/>
      <c r="E46" s="35"/>
      <c r="F46" s="35"/>
      <c r="G46" s="35"/>
      <c r="H46" s="24"/>
      <c r="I46" s="6"/>
      <c r="J46" s="5"/>
      <c r="K46" s="5"/>
      <c r="L46" s="45"/>
      <c r="M46" s="47"/>
      <c r="N46" s="4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3.5" thickBot="1">
      <c r="A47" s="23" t="s">
        <v>45</v>
      </c>
      <c r="B47" s="5"/>
      <c r="C47" s="5"/>
      <c r="D47" s="5"/>
      <c r="E47" s="39">
        <f>+E35+E17</f>
        <v>30000000</v>
      </c>
      <c r="F47" s="39">
        <f>+F35+F17</f>
        <v>0</v>
      </c>
      <c r="G47" s="39">
        <f>+E47+F47</f>
        <v>30000000</v>
      </c>
      <c r="H47" s="31"/>
      <c r="I47" s="6"/>
      <c r="J47" s="5"/>
      <c r="K47" s="5"/>
      <c r="L47" s="45"/>
      <c r="M47" s="35"/>
      <c r="N47" s="3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3.5" thickBot="1">
      <c r="A48" s="23" t="s">
        <v>11</v>
      </c>
      <c r="B48" s="5"/>
      <c r="C48" s="5"/>
      <c r="D48" s="5"/>
      <c r="E48" s="40"/>
      <c r="F48" s="40"/>
      <c r="G48" s="40"/>
      <c r="H48" s="24"/>
      <c r="I48" s="6"/>
      <c r="J48" s="5"/>
      <c r="K48" s="5"/>
      <c r="L48" s="45"/>
      <c r="M48" s="35"/>
      <c r="N48" s="3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23"/>
      <c r="B49" s="8" t="s">
        <v>2</v>
      </c>
      <c r="C49" s="5"/>
      <c r="D49" s="5"/>
      <c r="E49" s="41"/>
      <c r="F49" s="41"/>
      <c r="G49" s="41"/>
      <c r="H49" s="24"/>
      <c r="I49" s="6"/>
      <c r="J49" s="5"/>
      <c r="K49" s="5"/>
      <c r="L49" s="48"/>
      <c r="M49" s="35"/>
      <c r="N49" s="3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3.5" thickBot="1">
      <c r="A50" s="29"/>
      <c r="B50" s="26" t="s">
        <v>3</v>
      </c>
      <c r="C50" s="27"/>
      <c r="D50" s="27"/>
      <c r="E50" s="37"/>
      <c r="F50" s="37"/>
      <c r="G50" s="37"/>
      <c r="H50" s="32"/>
      <c r="I50" s="28"/>
      <c r="J50" s="27"/>
      <c r="K50" s="27"/>
      <c r="L50" s="46"/>
      <c r="M50" s="37"/>
      <c r="N50" s="3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6"/>
      <c r="M51" s="10"/>
      <c r="N51" s="1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6"/>
      <c r="M52" s="10"/>
      <c r="N52" s="1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6"/>
      <c r="M53" s="10"/>
      <c r="N53" s="1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6"/>
      <c r="M54" s="10"/>
      <c r="N54" s="1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6"/>
      <c r="M55" s="10"/>
      <c r="N55" s="1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6"/>
      <c r="M56" s="10"/>
      <c r="N56" s="1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6"/>
      <c r="M57" s="10"/>
      <c r="N57" s="1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6"/>
      <c r="M58" s="10"/>
      <c r="N58" s="1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6"/>
      <c r="M59" s="10"/>
      <c r="N59" s="1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6"/>
      <c r="M60" s="10"/>
      <c r="N60" s="1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6"/>
      <c r="M61" s="10"/>
      <c r="N61" s="10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6"/>
      <c r="M62" s="10"/>
      <c r="N62" s="1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7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7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7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7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7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7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7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7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7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7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7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7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7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7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7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7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7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7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7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7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7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7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7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7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7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7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7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7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7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7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7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7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7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7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7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7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7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7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7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7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7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7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7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7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7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7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7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7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7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7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7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7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7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7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7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7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7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7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7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7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7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7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7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7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7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7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7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7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7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7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7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7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7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7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7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7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7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7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7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7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7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7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7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7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7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7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7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7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7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7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7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7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7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7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7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7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7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7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7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7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7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7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7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7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7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7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7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7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7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7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7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7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7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7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7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7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7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7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7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7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7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7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7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7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7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7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7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7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7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7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7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7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7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7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7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7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7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7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7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7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7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7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7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7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7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7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7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7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7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7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7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7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7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7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7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7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7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7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7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7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7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7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7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7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7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7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7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7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7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7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7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7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7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7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7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7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7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7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7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7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7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7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7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7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7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7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7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7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7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7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7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ht="12.75">
      <c r="L294" s="17"/>
    </row>
    <row r="295" ht="12.75">
      <c r="L295" s="17"/>
    </row>
    <row r="296" ht="12.75">
      <c r="L296" s="17"/>
    </row>
    <row r="297" ht="12.75">
      <c r="L297" s="17"/>
    </row>
    <row r="298" ht="12.75">
      <c r="L298" s="17"/>
    </row>
    <row r="299" ht="12.75">
      <c r="L299" s="17"/>
    </row>
    <row r="300" ht="12.75">
      <c r="L300" s="17"/>
    </row>
    <row r="301" ht="12.75">
      <c r="L301" s="17"/>
    </row>
    <row r="302" ht="12.75">
      <c r="L302" s="17"/>
    </row>
    <row r="303" ht="12.75">
      <c r="L303" s="17"/>
    </row>
    <row r="304" ht="12.75">
      <c r="L304" s="17"/>
    </row>
    <row r="305" ht="12.75">
      <c r="L305" s="17"/>
    </row>
    <row r="306" ht="12.75">
      <c r="L306" s="17"/>
    </row>
    <row r="307" ht="12.75">
      <c r="L307" s="17"/>
    </row>
    <row r="308" ht="12.75">
      <c r="L308" s="17"/>
    </row>
    <row r="309" ht="12.75">
      <c r="L309" s="17"/>
    </row>
    <row r="310" ht="12.75">
      <c r="L310" s="17"/>
    </row>
    <row r="311" ht="12.75">
      <c r="L311" s="17"/>
    </row>
    <row r="312" ht="12.75">
      <c r="L312" s="17"/>
    </row>
    <row r="313" ht="12.75">
      <c r="L313" s="17"/>
    </row>
    <row r="314" ht="12.75">
      <c r="L314" s="17"/>
    </row>
    <row r="315" ht="12.75">
      <c r="L315" s="17"/>
    </row>
    <row r="316" ht="12.75">
      <c r="L316" s="17"/>
    </row>
    <row r="317" ht="12.75">
      <c r="L317" s="17"/>
    </row>
    <row r="318" ht="12.75">
      <c r="L318" s="17"/>
    </row>
    <row r="319" ht="12.75">
      <c r="L319" s="17"/>
    </row>
    <row r="320" ht="12.75">
      <c r="L320" s="17"/>
    </row>
    <row r="321" ht="12.75">
      <c r="L321" s="17"/>
    </row>
    <row r="322" ht="12.75">
      <c r="L322" s="17"/>
    </row>
    <row r="323" ht="12.75">
      <c r="L323" s="17"/>
    </row>
    <row r="324" ht="12.75">
      <c r="L324" s="17"/>
    </row>
    <row r="325" ht="12.75">
      <c r="L325" s="17"/>
    </row>
    <row r="326" ht="12.75">
      <c r="L326" s="17"/>
    </row>
    <row r="327" ht="12.75">
      <c r="L327" s="17"/>
    </row>
    <row r="328" ht="12.75">
      <c r="L328" s="17"/>
    </row>
    <row r="329" ht="12.75">
      <c r="L329" s="17"/>
    </row>
    <row r="330" ht="12.75">
      <c r="L330" s="17"/>
    </row>
    <row r="331" ht="12.75">
      <c r="L331" s="17"/>
    </row>
    <row r="332" ht="12.75">
      <c r="L332" s="17"/>
    </row>
    <row r="333" ht="12.75">
      <c r="L333" s="17"/>
    </row>
    <row r="334" ht="12.75">
      <c r="L334" s="17"/>
    </row>
    <row r="335" ht="12.75">
      <c r="L335" s="17"/>
    </row>
    <row r="336" ht="12.75">
      <c r="L336" s="17"/>
    </row>
    <row r="337" ht="12.75">
      <c r="L337" s="17"/>
    </row>
    <row r="338" ht="12.75">
      <c r="L338" s="17"/>
    </row>
    <row r="339" ht="12.75">
      <c r="L339" s="17"/>
    </row>
    <row r="340" ht="12.75">
      <c r="L340" s="17"/>
    </row>
    <row r="341" ht="12.75">
      <c r="L341" s="17"/>
    </row>
    <row r="342" ht="12.75">
      <c r="L342" s="17"/>
    </row>
    <row r="343" ht="12.75">
      <c r="L343" s="17"/>
    </row>
    <row r="344" ht="12.75">
      <c r="L344" s="17"/>
    </row>
    <row r="345" ht="12.75">
      <c r="L345" s="17"/>
    </row>
    <row r="346" ht="12.75">
      <c r="L346" s="17"/>
    </row>
    <row r="347" ht="12.75">
      <c r="L347" s="17"/>
    </row>
    <row r="348" ht="12.75">
      <c r="L348" s="17"/>
    </row>
    <row r="349" ht="12.75">
      <c r="L349" s="17"/>
    </row>
    <row r="350" ht="12.75">
      <c r="L350" s="17"/>
    </row>
    <row r="351" ht="12.75">
      <c r="L351" s="17"/>
    </row>
    <row r="352" ht="12.75">
      <c r="L352" s="17"/>
    </row>
    <row r="353" ht="12.75">
      <c r="L353" s="17"/>
    </row>
    <row r="354" ht="12.75">
      <c r="L354" s="17"/>
    </row>
    <row r="355" ht="12.75">
      <c r="L355" s="17"/>
    </row>
    <row r="356" ht="12.75">
      <c r="L356" s="17"/>
    </row>
    <row r="357" ht="12.75">
      <c r="L357" s="17"/>
    </row>
    <row r="358" ht="12.75">
      <c r="L358" s="17"/>
    </row>
    <row r="359" ht="12.75">
      <c r="L359" s="17"/>
    </row>
    <row r="360" ht="12.75">
      <c r="L360" s="17"/>
    </row>
    <row r="361" ht="12.75">
      <c r="L361" s="17"/>
    </row>
    <row r="362" ht="12.75">
      <c r="L362" s="17"/>
    </row>
    <row r="363" ht="12.75">
      <c r="L363" s="17"/>
    </row>
    <row r="364" ht="12.75">
      <c r="L364" s="17"/>
    </row>
    <row r="365" ht="12.75">
      <c r="L365" s="17"/>
    </row>
    <row r="366" ht="12.75">
      <c r="L366" s="17"/>
    </row>
    <row r="367" ht="12.75">
      <c r="L367" s="17"/>
    </row>
    <row r="368" ht="12.75">
      <c r="L368" s="17"/>
    </row>
    <row r="369" ht="12.75">
      <c r="L369" s="17"/>
    </row>
    <row r="370" ht="12.75">
      <c r="L370" s="17"/>
    </row>
    <row r="371" ht="12.75">
      <c r="L371" s="17"/>
    </row>
    <row r="372" ht="12.75">
      <c r="L372" s="17"/>
    </row>
    <row r="373" ht="12.75">
      <c r="L373" s="17"/>
    </row>
    <row r="374" ht="12.75">
      <c r="L374" s="17"/>
    </row>
    <row r="375" ht="12.75">
      <c r="L375" s="17"/>
    </row>
    <row r="376" ht="12.75">
      <c r="L376" s="17"/>
    </row>
    <row r="377" ht="12.75">
      <c r="L377" s="17"/>
    </row>
    <row r="378" ht="12.75">
      <c r="L378" s="17"/>
    </row>
    <row r="379" ht="12.75">
      <c r="L379" s="17"/>
    </row>
    <row r="380" ht="12.75">
      <c r="L380" s="17"/>
    </row>
    <row r="381" ht="12.75">
      <c r="L381" s="17"/>
    </row>
    <row r="382" ht="12.75">
      <c r="L382" s="17"/>
    </row>
    <row r="383" ht="12.75">
      <c r="L383" s="17"/>
    </row>
    <row r="384" ht="12.75">
      <c r="L384" s="17"/>
    </row>
    <row r="385" ht="12.75">
      <c r="L385" s="17"/>
    </row>
    <row r="386" ht="12.75">
      <c r="L386" s="17"/>
    </row>
    <row r="387" ht="12.75">
      <c r="L387" s="17"/>
    </row>
    <row r="388" ht="12.75">
      <c r="L388" s="17"/>
    </row>
    <row r="389" ht="12.75">
      <c r="L389" s="17"/>
    </row>
    <row r="390" ht="12.75">
      <c r="L390" s="17"/>
    </row>
    <row r="391" ht="12.75">
      <c r="L391" s="17"/>
    </row>
    <row r="392" ht="12.75">
      <c r="L392" s="17"/>
    </row>
    <row r="393" ht="12.75">
      <c r="L393" s="17"/>
    </row>
    <row r="394" ht="12.75">
      <c r="L394" s="17"/>
    </row>
    <row r="395" ht="12.75">
      <c r="L395" s="17"/>
    </row>
    <row r="396" ht="12.75">
      <c r="L396" s="17"/>
    </row>
    <row r="397" ht="12.75">
      <c r="L397" s="17"/>
    </row>
    <row r="398" ht="12.75">
      <c r="L398" s="17"/>
    </row>
    <row r="399" ht="12.75">
      <c r="L399" s="17"/>
    </row>
    <row r="400" ht="12.75">
      <c r="L400" s="17"/>
    </row>
    <row r="401" ht="12.75">
      <c r="L401" s="17"/>
    </row>
    <row r="402" ht="12.75">
      <c r="L402" s="17"/>
    </row>
    <row r="403" ht="12.75">
      <c r="L403" s="17"/>
    </row>
    <row r="404" ht="12.75">
      <c r="L404" s="17"/>
    </row>
    <row r="405" ht="12.75">
      <c r="L405" s="17"/>
    </row>
    <row r="406" ht="12.75">
      <c r="L406" s="17"/>
    </row>
    <row r="407" ht="12.75">
      <c r="L407" s="17"/>
    </row>
    <row r="408" ht="12.75">
      <c r="L408" s="17"/>
    </row>
    <row r="409" ht="12.75">
      <c r="L409" s="17"/>
    </row>
    <row r="410" ht="12.75">
      <c r="L410" s="17"/>
    </row>
    <row r="411" ht="12.75">
      <c r="L411" s="17"/>
    </row>
    <row r="412" ht="12.75">
      <c r="L412" s="17"/>
    </row>
    <row r="413" ht="12.75">
      <c r="L413" s="17"/>
    </row>
    <row r="414" ht="12.75">
      <c r="L414" s="17"/>
    </row>
    <row r="415" ht="12.75">
      <c r="L415" s="17"/>
    </row>
    <row r="416" ht="12.75">
      <c r="L416" s="17"/>
    </row>
    <row r="417" ht="12.75">
      <c r="L417" s="17"/>
    </row>
    <row r="418" ht="12.75">
      <c r="L418" s="17"/>
    </row>
    <row r="419" ht="12.75">
      <c r="L419" s="17"/>
    </row>
    <row r="420" ht="12.75">
      <c r="L420" s="17"/>
    </row>
    <row r="421" ht="12.75">
      <c r="L421" s="17"/>
    </row>
    <row r="422" ht="12.75">
      <c r="L422" s="17"/>
    </row>
    <row r="423" ht="12.75">
      <c r="L423" s="17"/>
    </row>
    <row r="424" ht="12.75">
      <c r="L424" s="17"/>
    </row>
    <row r="425" ht="12.75">
      <c r="L425" s="17"/>
    </row>
    <row r="426" ht="12.75">
      <c r="L426" s="17"/>
    </row>
    <row r="427" ht="12.75">
      <c r="L427" s="17"/>
    </row>
    <row r="428" ht="12.75">
      <c r="L428" s="17"/>
    </row>
    <row r="429" ht="12.75">
      <c r="L429" s="17"/>
    </row>
    <row r="430" ht="12.75">
      <c r="L430" s="17"/>
    </row>
    <row r="431" ht="12.75">
      <c r="L431" s="17"/>
    </row>
    <row r="432" ht="12.75">
      <c r="L432" s="17"/>
    </row>
    <row r="433" ht="12.75">
      <c r="L433" s="17"/>
    </row>
    <row r="434" ht="12.75">
      <c r="L434" s="17"/>
    </row>
    <row r="435" ht="12.75">
      <c r="L435" s="17"/>
    </row>
    <row r="436" ht="12.75">
      <c r="L436" s="17"/>
    </row>
    <row r="437" ht="12.75">
      <c r="L437" s="17"/>
    </row>
    <row r="438" ht="12.75">
      <c r="L438" s="17"/>
    </row>
    <row r="439" ht="12.75">
      <c r="L439" s="17"/>
    </row>
    <row r="440" ht="12.75">
      <c r="L440" s="17"/>
    </row>
    <row r="441" ht="12.75">
      <c r="L441" s="17"/>
    </row>
    <row r="442" ht="12.75">
      <c r="L442" s="17"/>
    </row>
    <row r="443" ht="12.75">
      <c r="L443" s="17"/>
    </row>
    <row r="444" ht="12.75">
      <c r="L444" s="17"/>
    </row>
    <row r="445" ht="12.75">
      <c r="L445" s="17"/>
    </row>
    <row r="446" ht="12.75">
      <c r="L446" s="17"/>
    </row>
    <row r="447" ht="12.75">
      <c r="L447" s="17"/>
    </row>
    <row r="448" ht="12.75">
      <c r="L448" s="17"/>
    </row>
    <row r="449" ht="12.75">
      <c r="L449" s="17"/>
    </row>
    <row r="450" ht="12.75">
      <c r="L450" s="17"/>
    </row>
    <row r="451" ht="12.75">
      <c r="L451" s="17"/>
    </row>
    <row r="452" ht="12.75">
      <c r="L452" s="17"/>
    </row>
    <row r="453" ht="12.75">
      <c r="L453" s="17"/>
    </row>
    <row r="454" ht="12.75">
      <c r="L454" s="17"/>
    </row>
    <row r="455" ht="12.75">
      <c r="L455" s="17"/>
    </row>
    <row r="456" ht="12.75">
      <c r="L456" s="17"/>
    </row>
    <row r="457" ht="12.75">
      <c r="L457" s="17"/>
    </row>
    <row r="458" ht="12.75">
      <c r="L458" s="17"/>
    </row>
    <row r="459" ht="12.75">
      <c r="L459" s="17"/>
    </row>
    <row r="460" ht="12.75">
      <c r="L460" s="17"/>
    </row>
    <row r="461" ht="12.75">
      <c r="L461" s="17"/>
    </row>
    <row r="462" ht="12.75">
      <c r="L462" s="17"/>
    </row>
    <row r="463" ht="12.75">
      <c r="L463" s="17"/>
    </row>
    <row r="464" ht="12.75">
      <c r="L464" s="17"/>
    </row>
    <row r="465" ht="12.75">
      <c r="L465" s="17"/>
    </row>
    <row r="466" ht="12.75">
      <c r="L466" s="17"/>
    </row>
    <row r="467" ht="12.75">
      <c r="L467" s="17"/>
    </row>
    <row r="468" ht="12.75">
      <c r="L468" s="17"/>
    </row>
    <row r="469" ht="12.75">
      <c r="L469" s="17"/>
    </row>
    <row r="470" ht="12.75">
      <c r="L470" s="17"/>
    </row>
    <row r="471" ht="12.75">
      <c r="L471" s="17"/>
    </row>
    <row r="472" ht="12.75">
      <c r="L472" s="17"/>
    </row>
    <row r="473" ht="12.75">
      <c r="L473" s="17"/>
    </row>
    <row r="474" ht="12.75">
      <c r="L474" s="17"/>
    </row>
    <row r="475" ht="12.75">
      <c r="L475" s="17"/>
    </row>
    <row r="476" ht="12.75">
      <c r="L476" s="17"/>
    </row>
    <row r="477" ht="12.75">
      <c r="L477" s="17"/>
    </row>
    <row r="478" ht="12.75">
      <c r="L478" s="17"/>
    </row>
    <row r="479" ht="12.75">
      <c r="L479" s="17"/>
    </row>
    <row r="480" ht="12.75">
      <c r="L480" s="17"/>
    </row>
    <row r="481" ht="12.75">
      <c r="L481" s="17"/>
    </row>
    <row r="482" ht="12.75">
      <c r="L482" s="17"/>
    </row>
    <row r="483" ht="12.75">
      <c r="L483" s="17"/>
    </row>
    <row r="484" ht="12.75">
      <c r="L484" s="17"/>
    </row>
    <row r="485" ht="12.75">
      <c r="L485" s="17"/>
    </row>
    <row r="486" ht="12.75">
      <c r="L486" s="17"/>
    </row>
    <row r="487" ht="12.75">
      <c r="L487" s="17"/>
    </row>
    <row r="488" ht="12.75">
      <c r="L488" s="17"/>
    </row>
    <row r="489" ht="12.75">
      <c r="L489" s="17"/>
    </row>
    <row r="490" ht="12.75">
      <c r="L490" s="17"/>
    </row>
    <row r="491" ht="12.75">
      <c r="L491" s="17"/>
    </row>
    <row r="492" ht="12.75">
      <c r="L492" s="17"/>
    </row>
    <row r="493" ht="12.75">
      <c r="L493" s="17"/>
    </row>
    <row r="494" ht="12.75">
      <c r="L494" s="17"/>
    </row>
    <row r="495" ht="12.75">
      <c r="L495" s="17"/>
    </row>
    <row r="496" ht="12.75">
      <c r="L496" s="17"/>
    </row>
    <row r="497" ht="12.75">
      <c r="L497" s="17"/>
    </row>
    <row r="498" ht="12.75">
      <c r="L498" s="17"/>
    </row>
    <row r="499" ht="12.75">
      <c r="L499" s="17"/>
    </row>
    <row r="500" ht="12.75">
      <c r="L500" s="17"/>
    </row>
    <row r="501" ht="12.75">
      <c r="L501" s="17"/>
    </row>
    <row r="502" ht="12.75">
      <c r="L502" s="17"/>
    </row>
    <row r="503" ht="12.75">
      <c r="L503" s="17"/>
    </row>
    <row r="504" ht="12.75">
      <c r="L504" s="17"/>
    </row>
    <row r="505" ht="12.75">
      <c r="L505" s="17"/>
    </row>
    <row r="506" ht="12.75">
      <c r="L506" s="17"/>
    </row>
    <row r="507" ht="12.75">
      <c r="L507" s="17"/>
    </row>
    <row r="508" ht="12.75">
      <c r="L508" s="17"/>
    </row>
    <row r="509" ht="12.75">
      <c r="L509" s="17"/>
    </row>
    <row r="510" ht="12.75">
      <c r="L510" s="17"/>
    </row>
    <row r="511" ht="12.75">
      <c r="L511" s="17"/>
    </row>
    <row r="512" ht="12.75">
      <c r="L512" s="17"/>
    </row>
    <row r="513" ht="12.75">
      <c r="L513" s="17"/>
    </row>
    <row r="514" ht="12.75">
      <c r="L514" s="17"/>
    </row>
    <row r="515" ht="12.75">
      <c r="L515" s="17"/>
    </row>
    <row r="516" ht="12.75">
      <c r="L516" s="17"/>
    </row>
    <row r="517" ht="12.75">
      <c r="L517" s="17"/>
    </row>
    <row r="518" ht="12.75">
      <c r="L518" s="17"/>
    </row>
    <row r="519" ht="12.75">
      <c r="L519" s="17"/>
    </row>
    <row r="520" ht="12.75">
      <c r="L520" s="17"/>
    </row>
    <row r="521" ht="12.75">
      <c r="L521" s="17"/>
    </row>
    <row r="522" ht="12.75">
      <c r="L522" s="17"/>
    </row>
    <row r="523" ht="12.75">
      <c r="L523" s="17"/>
    </row>
    <row r="524" ht="12.75">
      <c r="L524" s="17"/>
    </row>
    <row r="525" ht="12.75">
      <c r="L525" s="17"/>
    </row>
    <row r="526" ht="12.75">
      <c r="L526" s="17"/>
    </row>
    <row r="527" ht="12.75">
      <c r="L527" s="17"/>
    </row>
    <row r="528" ht="12.75">
      <c r="L528" s="17"/>
    </row>
    <row r="529" ht="12.75">
      <c r="L529" s="17"/>
    </row>
    <row r="530" ht="12.75">
      <c r="L530" s="17"/>
    </row>
    <row r="531" ht="12.75">
      <c r="L531" s="17"/>
    </row>
    <row r="532" ht="12.75">
      <c r="L532" s="17"/>
    </row>
    <row r="533" ht="12.75">
      <c r="L533" s="17"/>
    </row>
    <row r="534" ht="12.75">
      <c r="L534" s="17"/>
    </row>
    <row r="535" ht="12.75">
      <c r="L535" s="17"/>
    </row>
    <row r="536" ht="12.75">
      <c r="L536" s="17"/>
    </row>
    <row r="537" ht="12.75">
      <c r="L537" s="17"/>
    </row>
    <row r="538" ht="12.75">
      <c r="L538" s="17"/>
    </row>
    <row r="539" ht="12.75">
      <c r="L539" s="17"/>
    </row>
    <row r="540" ht="12.75">
      <c r="L540" s="17"/>
    </row>
    <row r="541" ht="12.75">
      <c r="L541" s="17"/>
    </row>
    <row r="542" ht="12.75">
      <c r="L542" s="17"/>
    </row>
    <row r="543" ht="12.75">
      <c r="L543" s="17"/>
    </row>
    <row r="544" ht="12.75">
      <c r="L544" s="17"/>
    </row>
    <row r="545" ht="12.75">
      <c r="L545" s="17"/>
    </row>
    <row r="546" ht="12.75">
      <c r="L546" s="17"/>
    </row>
    <row r="547" ht="12.75">
      <c r="L547" s="17"/>
    </row>
    <row r="548" ht="12.75">
      <c r="L548" s="17"/>
    </row>
    <row r="549" ht="12.75">
      <c r="L549" s="17"/>
    </row>
    <row r="550" ht="12.75">
      <c r="L550" s="17"/>
    </row>
    <row r="551" ht="12.75">
      <c r="L551" s="17"/>
    </row>
    <row r="552" ht="12.75">
      <c r="L552" s="17"/>
    </row>
    <row r="553" ht="12.75">
      <c r="L553" s="17"/>
    </row>
    <row r="554" ht="12.75">
      <c r="L554" s="17"/>
    </row>
    <row r="555" ht="12.75">
      <c r="L555" s="17"/>
    </row>
    <row r="556" ht="12.75">
      <c r="L556" s="17"/>
    </row>
    <row r="557" ht="12.75">
      <c r="L557" s="17"/>
    </row>
    <row r="558" ht="12.75">
      <c r="L558" s="17"/>
    </row>
    <row r="559" ht="12.75">
      <c r="L559" s="17"/>
    </row>
    <row r="560" ht="12.75">
      <c r="L560" s="17"/>
    </row>
    <row r="561" ht="12.75">
      <c r="L561" s="17"/>
    </row>
    <row r="562" ht="12.75">
      <c r="L562" s="17"/>
    </row>
    <row r="563" ht="12.75">
      <c r="L563" s="17"/>
    </row>
    <row r="564" ht="12.75">
      <c r="L564" s="17"/>
    </row>
    <row r="565" ht="12.75">
      <c r="L565" s="17"/>
    </row>
    <row r="566" ht="12.75">
      <c r="L566" s="17"/>
    </row>
    <row r="567" ht="12.75">
      <c r="L567" s="17"/>
    </row>
    <row r="568" ht="12.75">
      <c r="L568" s="17"/>
    </row>
    <row r="569" ht="12.75">
      <c r="L569" s="17"/>
    </row>
    <row r="570" ht="12.75">
      <c r="L570" s="17"/>
    </row>
    <row r="571" ht="12.75">
      <c r="L571" s="17"/>
    </row>
    <row r="572" ht="12.75">
      <c r="L572" s="17"/>
    </row>
    <row r="573" ht="12.75">
      <c r="L573" s="17"/>
    </row>
    <row r="574" ht="12.75">
      <c r="L574" s="17"/>
    </row>
    <row r="575" ht="12.75">
      <c r="L575" s="17"/>
    </row>
    <row r="576" ht="12.75">
      <c r="L576" s="17"/>
    </row>
    <row r="577" ht="12.75">
      <c r="L577" s="17"/>
    </row>
    <row r="578" ht="12.75">
      <c r="L578" s="17"/>
    </row>
    <row r="579" ht="12.75">
      <c r="L579" s="17"/>
    </row>
    <row r="580" ht="12.75">
      <c r="L580" s="17"/>
    </row>
    <row r="581" ht="12.75">
      <c r="L581" s="17"/>
    </row>
    <row r="582" ht="12.75">
      <c r="L582" s="17"/>
    </row>
    <row r="583" ht="12.75">
      <c r="L583" s="17"/>
    </row>
    <row r="584" ht="12.75">
      <c r="L584" s="17"/>
    </row>
    <row r="585" ht="12.75">
      <c r="L585" s="17"/>
    </row>
    <row r="586" ht="12.75">
      <c r="L586" s="17"/>
    </row>
    <row r="587" ht="12.75">
      <c r="L587" s="17"/>
    </row>
    <row r="588" ht="12.75">
      <c r="L588" s="17"/>
    </row>
    <row r="589" ht="12.75">
      <c r="L589" s="17"/>
    </row>
    <row r="590" ht="12.75">
      <c r="L590" s="17"/>
    </row>
    <row r="591" ht="12.75">
      <c r="L591" s="17"/>
    </row>
    <row r="592" ht="12.75">
      <c r="L592" s="17"/>
    </row>
    <row r="593" ht="12.75">
      <c r="L593" s="17"/>
    </row>
    <row r="594" ht="12.75">
      <c r="L594" s="17"/>
    </row>
    <row r="595" ht="12.75">
      <c r="L595" s="17"/>
    </row>
    <row r="596" ht="12.75">
      <c r="L596" s="17"/>
    </row>
    <row r="597" ht="12.75">
      <c r="L597" s="17"/>
    </row>
    <row r="598" ht="12.75">
      <c r="L598" s="17"/>
    </row>
    <row r="599" ht="12.75">
      <c r="L599" s="17"/>
    </row>
    <row r="600" ht="12.75">
      <c r="L600" s="17"/>
    </row>
    <row r="601" ht="12.75">
      <c r="L601" s="17"/>
    </row>
    <row r="602" ht="12.75">
      <c r="L602" s="17"/>
    </row>
    <row r="603" ht="12.75">
      <c r="L603" s="17"/>
    </row>
    <row r="604" ht="12.75">
      <c r="L604" s="17"/>
    </row>
    <row r="605" ht="12.75">
      <c r="L605" s="17"/>
    </row>
    <row r="606" ht="12.75">
      <c r="L606" s="17"/>
    </row>
    <row r="607" ht="12.75">
      <c r="L607" s="17"/>
    </row>
    <row r="608" ht="12.75">
      <c r="L608" s="17"/>
    </row>
    <row r="609" ht="12.75">
      <c r="L609" s="17"/>
    </row>
    <row r="610" ht="12.75">
      <c r="L610" s="17"/>
    </row>
    <row r="611" ht="12.75">
      <c r="L611" s="17"/>
    </row>
    <row r="612" ht="12.75">
      <c r="L612" s="17"/>
    </row>
    <row r="613" ht="12.75">
      <c r="L613" s="17"/>
    </row>
    <row r="614" ht="12.75">
      <c r="L614" s="17"/>
    </row>
    <row r="615" ht="12.75">
      <c r="L615" s="17"/>
    </row>
    <row r="616" ht="12.75">
      <c r="L616" s="17"/>
    </row>
    <row r="617" ht="12.75">
      <c r="L617" s="17"/>
    </row>
    <row r="618" ht="12.75">
      <c r="L618" s="17"/>
    </row>
    <row r="619" ht="12.75">
      <c r="L619" s="17"/>
    </row>
    <row r="620" ht="12.75">
      <c r="L620" s="17"/>
    </row>
    <row r="621" ht="12.75">
      <c r="L621" s="17"/>
    </row>
    <row r="622" ht="12.75">
      <c r="L622" s="17"/>
    </row>
    <row r="623" ht="12.75">
      <c r="L623" s="17"/>
    </row>
    <row r="624" ht="12.75">
      <c r="L624" s="17"/>
    </row>
    <row r="625" ht="12.75">
      <c r="L625" s="17"/>
    </row>
    <row r="626" ht="12.75">
      <c r="L626" s="17"/>
    </row>
    <row r="627" ht="12.75">
      <c r="L627" s="17"/>
    </row>
    <row r="628" ht="12.75">
      <c r="L628" s="17"/>
    </row>
    <row r="629" ht="12.75">
      <c r="L629" s="17"/>
    </row>
    <row r="630" ht="12.75">
      <c r="L630" s="17"/>
    </row>
    <row r="631" ht="12.75">
      <c r="L631" s="17"/>
    </row>
    <row r="632" ht="12.75">
      <c r="L632" s="17"/>
    </row>
    <row r="633" ht="12.75">
      <c r="L633" s="17"/>
    </row>
    <row r="634" ht="12.75">
      <c r="L634" s="17"/>
    </row>
    <row r="635" ht="12.75">
      <c r="L635" s="17"/>
    </row>
    <row r="636" ht="12.75">
      <c r="L636" s="17"/>
    </row>
    <row r="637" ht="12.75">
      <c r="L637" s="17"/>
    </row>
    <row r="638" ht="12.75">
      <c r="L638" s="17"/>
    </row>
    <row r="639" ht="12.75">
      <c r="L639" s="17"/>
    </row>
    <row r="640" ht="12.75">
      <c r="L640" s="17"/>
    </row>
    <row r="641" ht="12.75">
      <c r="L641" s="17"/>
    </row>
    <row r="642" ht="12.75">
      <c r="L642" s="17"/>
    </row>
    <row r="643" ht="12.75">
      <c r="L643" s="17"/>
    </row>
    <row r="644" ht="12.75">
      <c r="L644" s="17"/>
    </row>
    <row r="645" ht="12.75">
      <c r="L645" s="17"/>
    </row>
    <row r="646" ht="12.75">
      <c r="L646" s="17"/>
    </row>
    <row r="647" ht="12.75">
      <c r="L647" s="17"/>
    </row>
    <row r="648" ht="12.75">
      <c r="L648" s="17"/>
    </row>
    <row r="649" ht="12.75">
      <c r="L649" s="17"/>
    </row>
    <row r="650" ht="12.75">
      <c r="L650" s="17"/>
    </row>
    <row r="651" ht="12.75">
      <c r="L651" s="17"/>
    </row>
    <row r="652" ht="12.75">
      <c r="L652" s="17"/>
    </row>
    <row r="653" ht="12.75">
      <c r="L653" s="17"/>
    </row>
    <row r="654" ht="12.75">
      <c r="L654" s="17"/>
    </row>
    <row r="655" ht="12.75">
      <c r="L655" s="17"/>
    </row>
    <row r="656" ht="12.75">
      <c r="L656" s="17"/>
    </row>
    <row r="657" ht="12.75">
      <c r="L657" s="17"/>
    </row>
    <row r="658" ht="12.75">
      <c r="L658" s="17"/>
    </row>
    <row r="659" ht="12.75">
      <c r="L659" s="17"/>
    </row>
    <row r="660" ht="12.75">
      <c r="L660" s="17"/>
    </row>
    <row r="661" ht="12.75">
      <c r="L661" s="17"/>
    </row>
    <row r="662" ht="12.75">
      <c r="L662" s="17"/>
    </row>
    <row r="663" ht="12.75">
      <c r="L663" s="17"/>
    </row>
    <row r="664" ht="12.75">
      <c r="L664" s="17"/>
    </row>
    <row r="665" ht="12.75">
      <c r="L665" s="17"/>
    </row>
    <row r="666" ht="12.75">
      <c r="L666" s="17"/>
    </row>
    <row r="667" ht="12.75">
      <c r="L667" s="17"/>
    </row>
    <row r="668" ht="12.75">
      <c r="L668" s="17"/>
    </row>
    <row r="669" ht="12.75">
      <c r="L669" s="17"/>
    </row>
    <row r="670" ht="12.75">
      <c r="L670" s="17"/>
    </row>
    <row r="671" ht="12.75">
      <c r="L671" s="17"/>
    </row>
    <row r="672" ht="12.75">
      <c r="L672" s="17"/>
    </row>
    <row r="673" ht="12.75">
      <c r="L673" s="17"/>
    </row>
    <row r="674" ht="12.75">
      <c r="L674" s="17"/>
    </row>
    <row r="675" ht="12.75">
      <c r="L675" s="17"/>
    </row>
    <row r="676" ht="12.75">
      <c r="L676" s="17"/>
    </row>
    <row r="677" ht="12.75">
      <c r="L677" s="17"/>
    </row>
    <row r="678" ht="12.75">
      <c r="L678" s="17"/>
    </row>
    <row r="679" ht="12.75">
      <c r="L679" s="17"/>
    </row>
    <row r="680" ht="12.75">
      <c r="L680" s="17"/>
    </row>
    <row r="681" ht="12.75">
      <c r="L681" s="17"/>
    </row>
    <row r="682" ht="12.75">
      <c r="L682" s="17"/>
    </row>
    <row r="683" ht="12.75">
      <c r="L683" s="17"/>
    </row>
    <row r="684" ht="12.75">
      <c r="L684" s="17"/>
    </row>
    <row r="685" ht="12.75">
      <c r="L685" s="17"/>
    </row>
    <row r="686" ht="12.75">
      <c r="L686" s="17"/>
    </row>
    <row r="687" ht="12.75">
      <c r="L687" s="17"/>
    </row>
    <row r="688" ht="12.75">
      <c r="L688" s="17"/>
    </row>
    <row r="689" ht="12.75">
      <c r="L689" s="17"/>
    </row>
    <row r="690" ht="12.75">
      <c r="L690" s="17"/>
    </row>
    <row r="691" ht="12.75">
      <c r="L691" s="17"/>
    </row>
    <row r="692" ht="12.75">
      <c r="L692" s="17"/>
    </row>
    <row r="693" ht="12.75">
      <c r="L693" s="17"/>
    </row>
    <row r="694" ht="12.75">
      <c r="L694" s="17"/>
    </row>
    <row r="695" ht="12.75">
      <c r="L695" s="17"/>
    </row>
    <row r="696" ht="12.75">
      <c r="L696" s="17"/>
    </row>
    <row r="697" ht="12.75">
      <c r="L697" s="17"/>
    </row>
    <row r="698" ht="12.75">
      <c r="L698" s="17"/>
    </row>
    <row r="699" ht="12.75">
      <c r="L699" s="17"/>
    </row>
    <row r="700" ht="12.75">
      <c r="L700" s="17"/>
    </row>
    <row r="701" ht="12.75">
      <c r="L701" s="17"/>
    </row>
    <row r="702" ht="12.75">
      <c r="L702" s="17"/>
    </row>
    <row r="703" ht="12.75">
      <c r="L703" s="17"/>
    </row>
    <row r="704" ht="12.75">
      <c r="L704" s="17"/>
    </row>
    <row r="705" ht="12.75">
      <c r="L705" s="17"/>
    </row>
    <row r="706" ht="12.75">
      <c r="L706" s="17"/>
    </row>
    <row r="707" ht="12.75">
      <c r="L707" s="17"/>
    </row>
    <row r="708" ht="12.75">
      <c r="L708" s="17"/>
    </row>
    <row r="709" ht="12.75">
      <c r="L709" s="17"/>
    </row>
    <row r="710" ht="12.75">
      <c r="L710" s="17"/>
    </row>
    <row r="711" ht="12.75">
      <c r="L711" s="17"/>
    </row>
    <row r="712" ht="12.75">
      <c r="L712" s="17"/>
    </row>
    <row r="713" ht="12.75">
      <c r="L713" s="17"/>
    </row>
    <row r="714" ht="12.75">
      <c r="L714" s="17"/>
    </row>
    <row r="715" ht="12.75">
      <c r="L715" s="17"/>
    </row>
    <row r="716" ht="12.75">
      <c r="L716" s="17"/>
    </row>
    <row r="717" ht="12.75">
      <c r="L717" s="17"/>
    </row>
    <row r="718" ht="12.75">
      <c r="L718" s="17"/>
    </row>
    <row r="719" ht="12.75">
      <c r="L719" s="17"/>
    </row>
    <row r="720" ht="12.75">
      <c r="L720" s="17"/>
    </row>
    <row r="721" ht="12.75">
      <c r="L721" s="17"/>
    </row>
    <row r="722" ht="12.75">
      <c r="L722" s="17"/>
    </row>
    <row r="723" ht="12.75">
      <c r="L723" s="17"/>
    </row>
    <row r="724" ht="12.75">
      <c r="L724" s="17"/>
    </row>
    <row r="725" ht="12.75">
      <c r="L725" s="17"/>
    </row>
    <row r="726" ht="12.75">
      <c r="L726" s="17"/>
    </row>
    <row r="727" ht="12.75">
      <c r="L727" s="17"/>
    </row>
    <row r="728" ht="12.75">
      <c r="L728" s="17"/>
    </row>
    <row r="729" ht="12.75">
      <c r="L729" s="17"/>
    </row>
    <row r="730" ht="12.75">
      <c r="L730" s="17"/>
    </row>
    <row r="731" ht="12.75">
      <c r="L731" s="17"/>
    </row>
    <row r="732" ht="12.75">
      <c r="L732" s="17"/>
    </row>
    <row r="733" ht="12.75">
      <c r="L733" s="17"/>
    </row>
    <row r="734" ht="12.75">
      <c r="L734" s="17"/>
    </row>
    <row r="735" ht="12.75">
      <c r="L735" s="17"/>
    </row>
    <row r="736" ht="12.75">
      <c r="L736" s="17"/>
    </row>
    <row r="737" ht="12.75">
      <c r="L737" s="17"/>
    </row>
    <row r="738" ht="12.75">
      <c r="L738" s="17"/>
    </row>
    <row r="739" ht="12.75">
      <c r="L739" s="17"/>
    </row>
    <row r="740" ht="12.75">
      <c r="L740" s="17"/>
    </row>
    <row r="741" ht="12.75">
      <c r="L741" s="17"/>
    </row>
    <row r="742" ht="12.75">
      <c r="L742" s="17"/>
    </row>
    <row r="743" ht="12.75">
      <c r="L743" s="17"/>
    </row>
    <row r="744" ht="12.75">
      <c r="L744" s="17"/>
    </row>
    <row r="745" ht="12.75">
      <c r="L745" s="17"/>
    </row>
    <row r="746" ht="12.75">
      <c r="L746" s="17"/>
    </row>
    <row r="747" ht="12.75">
      <c r="L747" s="17"/>
    </row>
    <row r="748" ht="12.75">
      <c r="L748" s="17"/>
    </row>
    <row r="749" ht="12.75">
      <c r="L749" s="17"/>
    </row>
    <row r="750" ht="12.75">
      <c r="L750" s="17"/>
    </row>
    <row r="751" ht="12.75">
      <c r="L751" s="17"/>
    </row>
    <row r="752" ht="12.75">
      <c r="L752" s="17"/>
    </row>
    <row r="753" ht="12.75">
      <c r="L753" s="17"/>
    </row>
    <row r="754" ht="12.75">
      <c r="L754" s="17"/>
    </row>
    <row r="755" ht="12.75">
      <c r="L755" s="17"/>
    </row>
    <row r="756" ht="12.75">
      <c r="L756" s="17"/>
    </row>
    <row r="757" ht="12.75">
      <c r="L757" s="17"/>
    </row>
    <row r="758" ht="12.75">
      <c r="L758" s="17"/>
    </row>
    <row r="759" ht="12.75">
      <c r="L759" s="17"/>
    </row>
    <row r="760" ht="12.75">
      <c r="L760" s="17"/>
    </row>
    <row r="761" ht="12.75">
      <c r="L761" s="17"/>
    </row>
    <row r="762" ht="12.75">
      <c r="L762" s="17"/>
    </row>
    <row r="763" ht="12.75">
      <c r="L763" s="17"/>
    </row>
    <row r="764" ht="12.75">
      <c r="L764" s="17"/>
    </row>
    <row r="765" ht="12.75">
      <c r="L765" s="17"/>
    </row>
    <row r="766" ht="12.75">
      <c r="L766" s="17"/>
    </row>
    <row r="767" ht="12.75">
      <c r="L767" s="17"/>
    </row>
    <row r="768" ht="12.75">
      <c r="L768" s="17"/>
    </row>
    <row r="769" ht="12.75">
      <c r="L769" s="17"/>
    </row>
    <row r="770" ht="12.75">
      <c r="L770" s="17"/>
    </row>
    <row r="771" ht="12.75">
      <c r="L771" s="17"/>
    </row>
    <row r="772" ht="12.75">
      <c r="L772" s="17"/>
    </row>
    <row r="773" ht="12.75">
      <c r="L773" s="17"/>
    </row>
    <row r="774" ht="12.75">
      <c r="L774" s="17"/>
    </row>
    <row r="775" ht="12.75">
      <c r="L775" s="17"/>
    </row>
    <row r="776" ht="12.75">
      <c r="L776" s="17"/>
    </row>
    <row r="777" ht="12.75">
      <c r="L777" s="17"/>
    </row>
    <row r="778" ht="12.75">
      <c r="L778" s="17"/>
    </row>
    <row r="779" ht="12.75">
      <c r="L779" s="17"/>
    </row>
    <row r="780" ht="12.75">
      <c r="L780" s="17"/>
    </row>
    <row r="781" ht="12.75">
      <c r="L781" s="17"/>
    </row>
    <row r="782" ht="12.75">
      <c r="L782" s="17"/>
    </row>
    <row r="783" ht="12.75">
      <c r="L783" s="17"/>
    </row>
    <row r="784" ht="12.75">
      <c r="L784" s="17"/>
    </row>
    <row r="785" ht="12.75">
      <c r="L785" s="17"/>
    </row>
    <row r="786" ht="12.75">
      <c r="L786" s="17"/>
    </row>
    <row r="787" ht="12.75">
      <c r="L787" s="17"/>
    </row>
    <row r="788" ht="12.75">
      <c r="L788" s="17"/>
    </row>
    <row r="789" ht="12.75">
      <c r="L789" s="17"/>
    </row>
    <row r="790" ht="12.75">
      <c r="L790" s="17"/>
    </row>
    <row r="791" ht="12.75">
      <c r="L791" s="17"/>
    </row>
    <row r="792" ht="12.75">
      <c r="L792" s="17"/>
    </row>
    <row r="793" ht="12.75">
      <c r="L793" s="17"/>
    </row>
    <row r="794" ht="12.75">
      <c r="L794" s="17"/>
    </row>
    <row r="795" ht="12.75">
      <c r="L795" s="17"/>
    </row>
    <row r="796" ht="12.75">
      <c r="L796" s="17"/>
    </row>
    <row r="797" ht="12.75">
      <c r="L797" s="17"/>
    </row>
    <row r="798" ht="12.75">
      <c r="L798" s="17"/>
    </row>
    <row r="799" ht="12.75">
      <c r="L799" s="17"/>
    </row>
    <row r="800" ht="12.75">
      <c r="L800" s="17"/>
    </row>
    <row r="801" ht="12.75">
      <c r="L801" s="17"/>
    </row>
    <row r="802" ht="12.75">
      <c r="L802" s="17"/>
    </row>
    <row r="803" ht="12.75">
      <c r="L803" s="17"/>
    </row>
    <row r="804" ht="12.75">
      <c r="L804" s="17"/>
    </row>
    <row r="805" ht="12.75">
      <c r="L805" s="17"/>
    </row>
    <row r="806" ht="12.75">
      <c r="L806" s="17"/>
    </row>
    <row r="807" ht="12.75">
      <c r="L807" s="17"/>
    </row>
    <row r="808" ht="12.75">
      <c r="L808" s="17"/>
    </row>
    <row r="809" ht="12.75">
      <c r="L809" s="17"/>
    </row>
    <row r="810" ht="12.75">
      <c r="L810" s="17"/>
    </row>
    <row r="811" ht="12.75">
      <c r="L811" s="17"/>
    </row>
    <row r="812" ht="12.75">
      <c r="L812" s="17"/>
    </row>
    <row r="813" ht="12.75">
      <c r="L813" s="17"/>
    </row>
    <row r="814" ht="12.75">
      <c r="L814" s="17"/>
    </row>
    <row r="815" ht="12.75">
      <c r="L815" s="17"/>
    </row>
    <row r="816" ht="12.75">
      <c r="L816" s="17"/>
    </row>
    <row r="817" ht="12.75">
      <c r="L817" s="17"/>
    </row>
    <row r="818" ht="12.75">
      <c r="L818" s="17"/>
    </row>
    <row r="819" ht="12.75">
      <c r="L819" s="17"/>
    </row>
    <row r="820" ht="12.75">
      <c r="L820" s="17"/>
    </row>
    <row r="821" ht="12.75">
      <c r="L821" s="17"/>
    </row>
    <row r="822" ht="12.75">
      <c r="L822" s="17"/>
    </row>
  </sheetData>
  <mergeCells count="12">
    <mergeCell ref="A3:N3"/>
    <mergeCell ref="A4:N4"/>
    <mergeCell ref="A6:N6"/>
    <mergeCell ref="A7:N7"/>
    <mergeCell ref="A8:G8"/>
    <mergeCell ref="I8:N8"/>
    <mergeCell ref="A10:G10"/>
    <mergeCell ref="I10:N10"/>
    <mergeCell ref="A11:D12"/>
    <mergeCell ref="E11:G11"/>
    <mergeCell ref="I11:K12"/>
    <mergeCell ref="L11:N11"/>
  </mergeCells>
  <printOptions horizontalCentered="1"/>
  <pageMargins left="0.3937007874015748" right="0.3937007874015748" top="0.984251968503937" bottom="0.984251968503937" header="0" footer="0"/>
  <pageSetup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3:BA822"/>
  <sheetViews>
    <sheetView workbookViewId="0" topLeftCell="A1">
      <selection activeCell="E12" sqref="E12"/>
    </sheetView>
  </sheetViews>
  <sheetFormatPr defaultColWidth="11.421875" defaultRowHeight="12.75"/>
  <cols>
    <col min="1" max="1" width="3.140625" style="0" customWidth="1"/>
    <col min="2" max="3" width="4.7109375" style="0" customWidth="1"/>
    <col min="4" max="4" width="54.140625" style="0" customWidth="1"/>
    <col min="5" max="5" width="12.00390625" style="0" bestFit="1" customWidth="1"/>
    <col min="6" max="6" width="13.00390625" style="0" bestFit="1" customWidth="1"/>
    <col min="7" max="7" width="12.00390625" style="0" customWidth="1"/>
    <col min="8" max="8" width="0.9921875" style="0" customWidth="1"/>
    <col min="9" max="9" width="3.57421875" style="0" customWidth="1"/>
    <col min="10" max="10" width="4.140625" style="0" customWidth="1"/>
    <col min="11" max="11" width="54.8515625" style="0" customWidth="1"/>
    <col min="12" max="12" width="14.421875" style="0" bestFit="1" customWidth="1"/>
    <col min="13" max="13" width="12.28125" style="0" bestFit="1" customWidth="1"/>
    <col min="14" max="14" width="14.28125" style="0" bestFit="1" customWidth="1"/>
  </cols>
  <sheetData>
    <row r="3" spans="1:14" ht="15">
      <c r="A3" s="71" t="s">
        <v>55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8">
      <c r="A4" s="72" t="s">
        <v>30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8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8">
      <c r="A6" s="72" t="s">
        <v>57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53" ht="13.5" thickBot="1">
      <c r="A7" s="73" t="s">
        <v>29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23.25" customHeight="1">
      <c r="A8" s="62" t="s">
        <v>31</v>
      </c>
      <c r="B8" s="63"/>
      <c r="C8" s="63"/>
      <c r="D8" s="63"/>
      <c r="E8" s="63"/>
      <c r="F8" s="63"/>
      <c r="G8" s="63"/>
      <c r="H8" s="20"/>
      <c r="I8" s="63" t="s">
        <v>32</v>
      </c>
      <c r="J8" s="63"/>
      <c r="K8" s="63"/>
      <c r="L8" s="63"/>
      <c r="M8" s="63"/>
      <c r="N8" s="6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5.25" customHeight="1">
      <c r="A9" s="2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3.5" thickBot="1">
      <c r="A10" s="65" t="s">
        <v>13</v>
      </c>
      <c r="B10" s="66"/>
      <c r="C10" s="66"/>
      <c r="D10" s="66"/>
      <c r="E10" s="67"/>
      <c r="F10" s="67"/>
      <c r="G10" s="68"/>
      <c r="H10" s="12"/>
      <c r="I10" s="69" t="s">
        <v>25</v>
      </c>
      <c r="J10" s="66"/>
      <c r="K10" s="66"/>
      <c r="L10" s="67"/>
      <c r="M10" s="67"/>
      <c r="N10" s="7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3.5" thickBot="1">
      <c r="A11" s="53" t="s">
        <v>12</v>
      </c>
      <c r="B11" s="54"/>
      <c r="C11" s="54"/>
      <c r="D11" s="54"/>
      <c r="E11" s="57" t="s">
        <v>23</v>
      </c>
      <c r="F11" s="58"/>
      <c r="G11" s="59"/>
      <c r="H11" s="18"/>
      <c r="I11" s="60" t="s">
        <v>12</v>
      </c>
      <c r="J11" s="54"/>
      <c r="K11" s="54"/>
      <c r="L11" s="57" t="s">
        <v>24</v>
      </c>
      <c r="M11" s="58"/>
      <c r="N11" s="5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3.5" thickBot="1">
      <c r="A12" s="55"/>
      <c r="B12" s="56"/>
      <c r="C12" s="56"/>
      <c r="D12" s="56"/>
      <c r="E12" s="42" t="s">
        <v>59</v>
      </c>
      <c r="F12" s="42" t="s">
        <v>28</v>
      </c>
      <c r="G12" s="42" t="s">
        <v>27</v>
      </c>
      <c r="H12" s="14"/>
      <c r="I12" s="61"/>
      <c r="J12" s="56"/>
      <c r="K12" s="56"/>
      <c r="L12" s="43" t="s">
        <v>59</v>
      </c>
      <c r="M12" s="43" t="s">
        <v>28</v>
      </c>
      <c r="N12" s="43" t="s">
        <v>27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3.5" thickBot="1">
      <c r="A13" s="49" t="s">
        <v>46</v>
      </c>
      <c r="B13" s="50"/>
      <c r="C13" s="50"/>
      <c r="D13" s="50"/>
      <c r="E13" s="51">
        <f>+E17+E35</f>
        <v>220201965</v>
      </c>
      <c r="F13" s="33">
        <f>+F17+F35</f>
        <v>0</v>
      </c>
      <c r="G13" s="33">
        <f>+E13+F13</f>
        <v>220201965</v>
      </c>
      <c r="H13" s="19"/>
      <c r="I13" s="13" t="s">
        <v>46</v>
      </c>
      <c r="J13" s="15"/>
      <c r="K13" s="15"/>
      <c r="L13" s="44">
        <f>+L15+L25</f>
        <v>220201965</v>
      </c>
      <c r="M13" s="44">
        <f>+M15+M25</f>
        <v>0</v>
      </c>
      <c r="N13" s="44">
        <f>+L13+M13</f>
        <v>220201965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>
      <c r="A14" s="21"/>
      <c r="B14" s="5"/>
      <c r="C14" s="5"/>
      <c r="D14" s="5"/>
      <c r="E14" s="35"/>
      <c r="F14" s="34"/>
      <c r="G14" s="34"/>
      <c r="H14" s="30"/>
      <c r="I14" s="2"/>
      <c r="J14" s="3"/>
      <c r="K14" s="3"/>
      <c r="L14" s="45"/>
      <c r="M14" s="45"/>
      <c r="N14" s="4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3.5" thickBot="1">
      <c r="A15" s="23" t="s">
        <v>10</v>
      </c>
      <c r="B15" s="5"/>
      <c r="C15" s="5"/>
      <c r="D15" s="5"/>
      <c r="E15" s="35"/>
      <c r="F15" s="35"/>
      <c r="G15" s="35"/>
      <c r="H15" s="24"/>
      <c r="I15" s="6" t="s">
        <v>47</v>
      </c>
      <c r="J15" s="5"/>
      <c r="K15" s="5"/>
      <c r="L15" s="39">
        <f>SUM(L16:L20)</f>
        <v>179451965</v>
      </c>
      <c r="M15" s="39">
        <f>SUM(M16:M20)</f>
        <v>0</v>
      </c>
      <c r="N15" s="39">
        <f>+L15+M15</f>
        <v>179451965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>
      <c r="A16" s="23"/>
      <c r="B16" s="5"/>
      <c r="C16" s="5"/>
      <c r="D16" s="5"/>
      <c r="E16" s="35"/>
      <c r="F16" s="35"/>
      <c r="G16" s="35"/>
      <c r="H16" s="24"/>
      <c r="I16" s="4"/>
      <c r="J16" s="8" t="s">
        <v>14</v>
      </c>
      <c r="K16" s="5"/>
      <c r="L16" s="35">
        <f>117179958+169600+2679400+45900</f>
        <v>120074858</v>
      </c>
      <c r="M16" s="35">
        <v>0</v>
      </c>
      <c r="N16" s="35">
        <f aca="true" t="shared" si="0" ref="N16:N37">+L16+M16</f>
        <v>120074858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>
      <c r="A17" s="23" t="s">
        <v>0</v>
      </c>
      <c r="B17" s="5"/>
      <c r="C17" s="5"/>
      <c r="D17" s="5"/>
      <c r="E17" s="36">
        <f>E20+E23+E26+E29</f>
        <v>0</v>
      </c>
      <c r="F17" s="36">
        <f>F20+F23+F26</f>
        <v>0</v>
      </c>
      <c r="G17" s="36">
        <f>G20+G23+G26</f>
        <v>0</v>
      </c>
      <c r="H17" s="31"/>
      <c r="I17" s="7"/>
      <c r="J17" s="8" t="s">
        <v>15</v>
      </c>
      <c r="K17" s="8"/>
      <c r="L17" s="35">
        <v>13545597</v>
      </c>
      <c r="M17" s="35"/>
      <c r="N17" s="35">
        <f t="shared" si="0"/>
        <v>13545597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>
      <c r="A18" s="21"/>
      <c r="B18" s="5"/>
      <c r="C18" s="5"/>
      <c r="D18" s="5"/>
      <c r="E18" s="35"/>
      <c r="F18" s="35"/>
      <c r="G18" s="35"/>
      <c r="H18" s="24"/>
      <c r="I18" s="7"/>
      <c r="J18" s="8" t="s">
        <v>16</v>
      </c>
      <c r="K18" s="8"/>
      <c r="L18" s="35">
        <f>36003844</f>
        <v>36003844</v>
      </c>
      <c r="M18" s="35">
        <v>0</v>
      </c>
      <c r="N18" s="35">
        <f t="shared" si="0"/>
        <v>36003844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>
      <c r="A19" s="21"/>
      <c r="B19" s="5"/>
      <c r="C19" s="5"/>
      <c r="D19" s="5"/>
      <c r="E19" s="35"/>
      <c r="F19" s="35"/>
      <c r="G19" s="35"/>
      <c r="H19" s="24"/>
      <c r="I19" s="7"/>
      <c r="J19" s="8" t="s">
        <v>48</v>
      </c>
      <c r="K19" s="8"/>
      <c r="L19" s="35"/>
      <c r="M19" s="35"/>
      <c r="N19" s="35">
        <f t="shared" si="0"/>
        <v>0</v>
      </c>
      <c r="O19" s="1"/>
      <c r="P19" s="5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>
      <c r="A20" s="25"/>
      <c r="B20" s="8" t="s">
        <v>1</v>
      </c>
      <c r="C20" s="8"/>
      <c r="D20" s="8"/>
      <c r="E20" s="35"/>
      <c r="F20" s="35"/>
      <c r="G20" s="35"/>
      <c r="H20" s="24"/>
      <c r="I20" s="7"/>
      <c r="J20" s="8" t="s">
        <v>20</v>
      </c>
      <c r="K20" s="8"/>
      <c r="L20" s="35">
        <v>9827666</v>
      </c>
      <c r="M20" s="35"/>
      <c r="N20" s="35">
        <f t="shared" si="0"/>
        <v>9827666</v>
      </c>
      <c r="O20" s="1"/>
      <c r="P20" s="5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>
      <c r="A21" s="25"/>
      <c r="B21" s="8"/>
      <c r="C21" s="9" t="s">
        <v>2</v>
      </c>
      <c r="D21" s="8"/>
      <c r="E21" s="35"/>
      <c r="F21" s="35"/>
      <c r="G21" s="35"/>
      <c r="H21" s="24"/>
      <c r="I21" s="7"/>
      <c r="J21" s="8" t="s">
        <v>17</v>
      </c>
      <c r="K21" s="8"/>
      <c r="L21" s="35"/>
      <c r="M21" s="35"/>
      <c r="N21" s="35">
        <f t="shared" si="0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25"/>
      <c r="B22" s="8"/>
      <c r="C22" s="9" t="s">
        <v>3</v>
      </c>
      <c r="D22" s="8"/>
      <c r="E22" s="35"/>
      <c r="F22" s="35"/>
      <c r="G22" s="35"/>
      <c r="H22" s="24"/>
      <c r="I22" s="7"/>
      <c r="J22" s="8"/>
      <c r="K22" s="8" t="s">
        <v>2</v>
      </c>
      <c r="L22" s="35"/>
      <c r="M22" s="35"/>
      <c r="N22" s="35">
        <f t="shared" si="0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>
      <c r="A23" s="25"/>
      <c r="B23" s="8" t="s">
        <v>4</v>
      </c>
      <c r="C23" s="8"/>
      <c r="D23" s="8"/>
      <c r="E23" s="35">
        <f>SUM(E24:E25)</f>
        <v>0</v>
      </c>
      <c r="F23" s="35"/>
      <c r="G23" s="35">
        <f>+E23+F23</f>
        <v>0</v>
      </c>
      <c r="H23" s="24"/>
      <c r="I23" s="7"/>
      <c r="J23" s="8"/>
      <c r="K23" s="8" t="s">
        <v>3</v>
      </c>
      <c r="L23" s="35"/>
      <c r="M23" s="35"/>
      <c r="N23" s="35">
        <f t="shared" si="0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25"/>
      <c r="B24" s="8"/>
      <c r="C24" s="9" t="s">
        <v>2</v>
      </c>
      <c r="D24" s="8"/>
      <c r="E24" s="35">
        <v>0</v>
      </c>
      <c r="F24" s="35"/>
      <c r="G24" s="35">
        <f>+E24+F24</f>
        <v>0</v>
      </c>
      <c r="H24" s="24"/>
      <c r="I24" s="7"/>
      <c r="J24" s="8"/>
      <c r="K24" s="8"/>
      <c r="L24" s="35"/>
      <c r="M24" s="35"/>
      <c r="N24" s="35">
        <f t="shared" si="0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3.5" thickBot="1">
      <c r="A25" s="25"/>
      <c r="B25" s="8"/>
      <c r="C25" s="9" t="s">
        <v>3</v>
      </c>
      <c r="D25" s="8"/>
      <c r="E25" s="35"/>
      <c r="F25" s="35"/>
      <c r="G25" s="35"/>
      <c r="H25" s="24"/>
      <c r="I25" s="6" t="s">
        <v>18</v>
      </c>
      <c r="J25" s="8"/>
      <c r="K25" s="8"/>
      <c r="L25" s="39">
        <f>SUM(L26:L27)</f>
        <v>40750000</v>
      </c>
      <c r="M25" s="39">
        <f>SUM(M26:M27)</f>
        <v>0</v>
      </c>
      <c r="N25" s="39">
        <f t="shared" si="0"/>
        <v>40750000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25"/>
      <c r="B26" s="8" t="s">
        <v>5</v>
      </c>
      <c r="C26" s="8"/>
      <c r="D26" s="8"/>
      <c r="E26" s="35">
        <f>+E28+E27</f>
        <v>0</v>
      </c>
      <c r="F26" s="35"/>
      <c r="G26" s="35">
        <f>+E26+F26</f>
        <v>0</v>
      </c>
      <c r="H26" s="24"/>
      <c r="I26" s="4"/>
      <c r="J26" s="8" t="s">
        <v>19</v>
      </c>
      <c r="K26" s="5"/>
      <c r="L26" s="35">
        <f>10000000+750000</f>
        <v>10750000</v>
      </c>
      <c r="M26" s="35"/>
      <c r="N26" s="35">
        <f t="shared" si="0"/>
        <v>10750000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>
      <c r="A27" s="25"/>
      <c r="B27" s="8"/>
      <c r="C27" s="9" t="s">
        <v>33</v>
      </c>
      <c r="D27" s="8"/>
      <c r="E27" s="35"/>
      <c r="F27" s="35"/>
      <c r="G27" s="35"/>
      <c r="H27" s="24"/>
      <c r="I27" s="4"/>
      <c r="J27" s="8" t="s">
        <v>49</v>
      </c>
      <c r="K27" s="5"/>
      <c r="L27" s="35">
        <v>30000000</v>
      </c>
      <c r="M27" s="35">
        <v>0</v>
      </c>
      <c r="N27" s="35">
        <f t="shared" si="0"/>
        <v>30000000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>
      <c r="A28" s="25"/>
      <c r="B28" s="8"/>
      <c r="C28" s="9" t="s">
        <v>34</v>
      </c>
      <c r="D28" s="8"/>
      <c r="E28" s="35">
        <v>0</v>
      </c>
      <c r="F28" s="35"/>
      <c r="G28" s="35">
        <f>+E28+F28</f>
        <v>0</v>
      </c>
      <c r="H28" s="24"/>
      <c r="I28" s="4"/>
      <c r="J28" s="8" t="s">
        <v>20</v>
      </c>
      <c r="K28" s="5"/>
      <c r="L28" s="35"/>
      <c r="M28" s="35"/>
      <c r="N28" s="35">
        <f t="shared" si="0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3.5" thickBot="1">
      <c r="A29" s="25"/>
      <c r="B29" s="8" t="s">
        <v>6</v>
      </c>
      <c r="C29" s="8"/>
      <c r="D29" s="8"/>
      <c r="E29" s="35">
        <f>+E30+E31</f>
        <v>0</v>
      </c>
      <c r="F29" s="35"/>
      <c r="G29" s="35">
        <f>+E29+F29</f>
        <v>0</v>
      </c>
      <c r="H29" s="24"/>
      <c r="I29" s="6" t="s">
        <v>43</v>
      </c>
      <c r="J29" s="5"/>
      <c r="K29" s="5"/>
      <c r="L29" s="37"/>
      <c r="M29" s="37"/>
      <c r="N29" s="37">
        <f t="shared" si="0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3.5" thickBot="1">
      <c r="A30" s="25"/>
      <c r="B30" s="8"/>
      <c r="C30" s="9" t="s">
        <v>35</v>
      </c>
      <c r="D30" s="8"/>
      <c r="E30" s="35"/>
      <c r="F30" s="35"/>
      <c r="G30" s="35"/>
      <c r="H30" s="24"/>
      <c r="I30" s="6" t="s">
        <v>50</v>
      </c>
      <c r="J30" s="5"/>
      <c r="K30" s="5"/>
      <c r="L30" s="40"/>
      <c r="M30" s="40"/>
      <c r="N30" s="40">
        <f t="shared" si="0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3.5" thickBot="1">
      <c r="A31" s="25"/>
      <c r="B31" s="8"/>
      <c r="C31" s="9" t="s">
        <v>36</v>
      </c>
      <c r="D31" s="8"/>
      <c r="E31" s="37"/>
      <c r="F31" s="37"/>
      <c r="G31" s="37"/>
      <c r="H31" s="24"/>
      <c r="I31" s="7"/>
      <c r="J31" s="8" t="s">
        <v>38</v>
      </c>
      <c r="K31" s="8"/>
      <c r="L31" s="35"/>
      <c r="M31" s="35"/>
      <c r="N31" s="35">
        <f t="shared" si="0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>
      <c r="A32" s="23" t="s">
        <v>37</v>
      </c>
      <c r="B32" s="5"/>
      <c r="C32" s="5"/>
      <c r="D32" s="5"/>
      <c r="E32" s="35"/>
      <c r="F32" s="35"/>
      <c r="G32" s="35"/>
      <c r="H32" s="24"/>
      <c r="I32" s="7"/>
      <c r="J32" s="8" t="s">
        <v>21</v>
      </c>
      <c r="K32" s="8"/>
      <c r="L32" s="35"/>
      <c r="M32" s="35"/>
      <c r="N32" s="35">
        <f t="shared" si="0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3.5" thickBot="1">
      <c r="A33" s="23"/>
      <c r="B33" s="9" t="s">
        <v>38</v>
      </c>
      <c r="C33" s="9"/>
      <c r="D33" s="5"/>
      <c r="E33" s="35"/>
      <c r="F33" s="35"/>
      <c r="G33" s="35"/>
      <c r="H33" s="24"/>
      <c r="I33" s="6" t="s">
        <v>51</v>
      </c>
      <c r="J33" s="8"/>
      <c r="K33" s="8"/>
      <c r="L33" s="39">
        <f>+L25+L15</f>
        <v>220201965</v>
      </c>
      <c r="M33" s="39">
        <f>+M25+M15</f>
        <v>0</v>
      </c>
      <c r="N33" s="39">
        <f t="shared" si="0"/>
        <v>220201965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3.5" thickBot="1">
      <c r="A34" s="23"/>
      <c r="B34" s="9" t="s">
        <v>21</v>
      </c>
      <c r="C34" s="9"/>
      <c r="D34" s="5"/>
      <c r="E34" s="37"/>
      <c r="F34" s="37"/>
      <c r="G34" s="37"/>
      <c r="H34" s="24"/>
      <c r="I34" s="6" t="s">
        <v>52</v>
      </c>
      <c r="J34" s="8"/>
      <c r="K34" s="8"/>
      <c r="L34" s="40"/>
      <c r="M34" s="40"/>
      <c r="N34" s="40">
        <f t="shared" si="0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3.5" thickBot="1">
      <c r="A35" s="23" t="s">
        <v>39</v>
      </c>
      <c r="B35" s="5"/>
      <c r="C35" s="5"/>
      <c r="D35" s="5"/>
      <c r="E35" s="38">
        <f>+E36+E39</f>
        <v>220201965</v>
      </c>
      <c r="F35" s="38">
        <f>+F36+F40</f>
        <v>0</v>
      </c>
      <c r="G35" s="38">
        <f aca="true" t="shared" si="1" ref="G35:G43">+E35+F35</f>
        <v>220201965</v>
      </c>
      <c r="H35" s="31"/>
      <c r="I35" s="7"/>
      <c r="J35" s="8" t="s">
        <v>53</v>
      </c>
      <c r="K35" s="8"/>
      <c r="L35" s="35"/>
      <c r="M35" s="35"/>
      <c r="N35" s="35">
        <f t="shared" si="0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>
      <c r="A36" s="21"/>
      <c r="B36" s="5" t="s">
        <v>7</v>
      </c>
      <c r="C36" s="5"/>
      <c r="D36" s="5"/>
      <c r="E36" s="35">
        <f>+E37+E38</f>
        <v>9827666</v>
      </c>
      <c r="F36" s="35">
        <f>+F37+F38</f>
        <v>0</v>
      </c>
      <c r="G36" s="35">
        <f t="shared" si="1"/>
        <v>9827666</v>
      </c>
      <c r="H36" s="24"/>
      <c r="I36" s="7"/>
      <c r="J36" s="8" t="s">
        <v>54</v>
      </c>
      <c r="K36" s="8"/>
      <c r="L36" s="35"/>
      <c r="M36" s="35"/>
      <c r="N36" s="35">
        <f t="shared" si="0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3.5" thickBot="1">
      <c r="A37" s="25"/>
      <c r="B37" s="8"/>
      <c r="C37" s="9" t="s">
        <v>8</v>
      </c>
      <c r="D37" s="8"/>
      <c r="E37" s="35">
        <v>9827666</v>
      </c>
      <c r="F37" s="35">
        <v>0</v>
      </c>
      <c r="G37" s="35">
        <f t="shared" si="1"/>
        <v>9827666</v>
      </c>
      <c r="H37" s="24"/>
      <c r="I37" s="6" t="s">
        <v>22</v>
      </c>
      <c r="J37" s="8"/>
      <c r="K37" s="8"/>
      <c r="L37" s="46"/>
      <c r="M37" s="46"/>
      <c r="N37" s="39">
        <f t="shared" si="0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>
      <c r="A38" s="25"/>
      <c r="B38" s="8"/>
      <c r="C38" s="9" t="s">
        <v>9</v>
      </c>
      <c r="D38" s="8"/>
      <c r="E38" s="35">
        <v>0</v>
      </c>
      <c r="F38" s="35">
        <v>0</v>
      </c>
      <c r="G38" s="35">
        <f t="shared" si="1"/>
        <v>0</v>
      </c>
      <c r="H38" s="24"/>
      <c r="I38" s="7"/>
      <c r="J38" s="8"/>
      <c r="K38" s="8"/>
      <c r="L38" s="45"/>
      <c r="M38" s="35"/>
      <c r="N38" s="3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2.75">
      <c r="A39" s="21"/>
      <c r="B39" s="8" t="s">
        <v>40</v>
      </c>
      <c r="C39" s="8"/>
      <c r="D39" s="8"/>
      <c r="E39" s="35">
        <f>+E40+E43</f>
        <v>210374299</v>
      </c>
      <c r="F39" s="35">
        <f>+F40+F43</f>
        <v>0</v>
      </c>
      <c r="G39" s="35">
        <f t="shared" si="1"/>
        <v>210374299</v>
      </c>
      <c r="H39" s="24"/>
      <c r="I39" s="4"/>
      <c r="J39" s="5"/>
      <c r="K39" s="5"/>
      <c r="L39" s="45"/>
      <c r="M39" s="35"/>
      <c r="N39" s="3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2.75">
      <c r="A40" s="21"/>
      <c r="B40" s="8"/>
      <c r="C40" s="8" t="s">
        <v>8</v>
      </c>
      <c r="D40" s="8"/>
      <c r="E40" s="35">
        <f>+E41+E42</f>
        <v>169624299</v>
      </c>
      <c r="F40" s="35">
        <f>+F41+F42</f>
        <v>0</v>
      </c>
      <c r="G40" s="35">
        <f t="shared" si="1"/>
        <v>169624299</v>
      </c>
      <c r="H40" s="24"/>
      <c r="I40" s="7"/>
      <c r="J40" s="8"/>
      <c r="K40" s="5"/>
      <c r="L40" s="45"/>
      <c r="M40" s="35"/>
      <c r="N40" s="3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2.75">
      <c r="A41" s="21"/>
      <c r="B41" s="8"/>
      <c r="C41" s="8"/>
      <c r="D41" s="8" t="s">
        <v>14</v>
      </c>
      <c r="E41" s="35">
        <f>117179958+169600+2679400+45900</f>
        <v>120074858</v>
      </c>
      <c r="F41" s="35">
        <v>0</v>
      </c>
      <c r="G41" s="35">
        <f t="shared" si="1"/>
        <v>120074858</v>
      </c>
      <c r="H41" s="24"/>
      <c r="I41" s="7"/>
      <c r="J41" s="8"/>
      <c r="K41" s="5"/>
      <c r="L41" s="45"/>
      <c r="M41" s="35"/>
      <c r="N41" s="3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>
      <c r="A42" s="21"/>
      <c r="B42" s="8"/>
      <c r="C42" s="8"/>
      <c r="D42" s="8" t="s">
        <v>41</v>
      </c>
      <c r="E42" s="35">
        <f>13545597+36003844</f>
        <v>49549441</v>
      </c>
      <c r="F42" s="35">
        <v>0</v>
      </c>
      <c r="G42" s="35">
        <f t="shared" si="1"/>
        <v>49549441</v>
      </c>
      <c r="H42" s="24"/>
      <c r="I42" s="4"/>
      <c r="J42" s="5"/>
      <c r="K42" s="5"/>
      <c r="L42" s="45"/>
      <c r="M42" s="35"/>
      <c r="N42" s="3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2.75">
      <c r="A43" s="21"/>
      <c r="B43" s="8"/>
      <c r="C43" s="8" t="s">
        <v>18</v>
      </c>
      <c r="D43" s="8"/>
      <c r="E43" s="35">
        <f>40000000+750000</f>
        <v>40750000</v>
      </c>
      <c r="F43" s="35"/>
      <c r="G43" s="35">
        <f t="shared" si="1"/>
        <v>40750000</v>
      </c>
      <c r="H43" s="24"/>
      <c r="I43" s="4"/>
      <c r="J43" s="5"/>
      <c r="K43" s="5"/>
      <c r="L43" s="45"/>
      <c r="M43" s="35"/>
      <c r="N43" s="3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21"/>
      <c r="B44" s="8"/>
      <c r="C44" s="8" t="s">
        <v>42</v>
      </c>
      <c r="D44" s="8"/>
      <c r="E44" s="35"/>
      <c r="F44" s="35"/>
      <c r="G44" s="35"/>
      <c r="H44" s="24"/>
      <c r="I44" s="4"/>
      <c r="J44" s="5"/>
      <c r="K44" s="5"/>
      <c r="L44" s="45"/>
      <c r="M44" s="35"/>
      <c r="N44" s="3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21"/>
      <c r="B45" s="8"/>
      <c r="C45" s="8" t="s">
        <v>43</v>
      </c>
      <c r="D45" s="8"/>
      <c r="E45" s="35"/>
      <c r="F45" s="35"/>
      <c r="G45" s="35"/>
      <c r="H45" s="24"/>
      <c r="I45" s="6"/>
      <c r="J45" s="5"/>
      <c r="K45" s="5"/>
      <c r="L45" s="45"/>
      <c r="M45" s="47"/>
      <c r="N45" s="4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21"/>
      <c r="B46" s="8"/>
      <c r="C46" s="8" t="s">
        <v>44</v>
      </c>
      <c r="D46" s="8"/>
      <c r="E46" s="35"/>
      <c r="F46" s="35"/>
      <c r="G46" s="35"/>
      <c r="H46" s="24"/>
      <c r="I46" s="6"/>
      <c r="J46" s="5"/>
      <c r="K46" s="5"/>
      <c r="L46" s="45"/>
      <c r="M46" s="47"/>
      <c r="N46" s="4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3.5" thickBot="1">
      <c r="A47" s="23" t="s">
        <v>45</v>
      </c>
      <c r="B47" s="5"/>
      <c r="C47" s="5"/>
      <c r="D47" s="5"/>
      <c r="E47" s="39">
        <f>+E35+E17</f>
        <v>220201965</v>
      </c>
      <c r="F47" s="39">
        <f>+F35+F17</f>
        <v>0</v>
      </c>
      <c r="G47" s="39">
        <f>+E47+F47</f>
        <v>220201965</v>
      </c>
      <c r="H47" s="31"/>
      <c r="I47" s="6"/>
      <c r="J47" s="5"/>
      <c r="K47" s="5"/>
      <c r="L47" s="45"/>
      <c r="M47" s="35"/>
      <c r="N47" s="3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3.5" thickBot="1">
      <c r="A48" s="23" t="s">
        <v>11</v>
      </c>
      <c r="B48" s="5"/>
      <c r="C48" s="5"/>
      <c r="D48" s="5"/>
      <c r="E48" s="40"/>
      <c r="F48" s="40"/>
      <c r="G48" s="40"/>
      <c r="H48" s="24"/>
      <c r="I48" s="6"/>
      <c r="J48" s="5"/>
      <c r="K48" s="5"/>
      <c r="L48" s="45"/>
      <c r="M48" s="35"/>
      <c r="N48" s="3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23"/>
      <c r="B49" s="8" t="s">
        <v>2</v>
      </c>
      <c r="C49" s="5"/>
      <c r="D49" s="5"/>
      <c r="E49" s="41"/>
      <c r="F49" s="41"/>
      <c r="G49" s="41"/>
      <c r="H49" s="24"/>
      <c r="I49" s="6"/>
      <c r="J49" s="5"/>
      <c r="K49" s="5"/>
      <c r="L49" s="48"/>
      <c r="M49" s="35"/>
      <c r="N49" s="3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3.5" thickBot="1">
      <c r="A50" s="29"/>
      <c r="B50" s="26" t="s">
        <v>3</v>
      </c>
      <c r="C50" s="27"/>
      <c r="D50" s="27"/>
      <c r="E50" s="37"/>
      <c r="F50" s="37"/>
      <c r="G50" s="37"/>
      <c r="H50" s="32"/>
      <c r="I50" s="28"/>
      <c r="J50" s="27"/>
      <c r="K50" s="27"/>
      <c r="L50" s="46"/>
      <c r="M50" s="37"/>
      <c r="N50" s="3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6"/>
      <c r="M51" s="10"/>
      <c r="N51" s="1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6"/>
      <c r="M52" s="10"/>
      <c r="N52" s="1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6"/>
      <c r="M53" s="10"/>
      <c r="N53" s="1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6"/>
      <c r="M54" s="10"/>
      <c r="N54" s="1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6"/>
      <c r="M55" s="10"/>
      <c r="N55" s="1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6"/>
      <c r="M56" s="10"/>
      <c r="N56" s="1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6"/>
      <c r="M57" s="10"/>
      <c r="N57" s="1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6"/>
      <c r="M58" s="10"/>
      <c r="N58" s="1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6"/>
      <c r="M59" s="10"/>
      <c r="N59" s="1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6"/>
      <c r="M60" s="10"/>
      <c r="N60" s="1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6"/>
      <c r="M61" s="10"/>
      <c r="N61" s="10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6"/>
      <c r="M62" s="10"/>
      <c r="N62" s="1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7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7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7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7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7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7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7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7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7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7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7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7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7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7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7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7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7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7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7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7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7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7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7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7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7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7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7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7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7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7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7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7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7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7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7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7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7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7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7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7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7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7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7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7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7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7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7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7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7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7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7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7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7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7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7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7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7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7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7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7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7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7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7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7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7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7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7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7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7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7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7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7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7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7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7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7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7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7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7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7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7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7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7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7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7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7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7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7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7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7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7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7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7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7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7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7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7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7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7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7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7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7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7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7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7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7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7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7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7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7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7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7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7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7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7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7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7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7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7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7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7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7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7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7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7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7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7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7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7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7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7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7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7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7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7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7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7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7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7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7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7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7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7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7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7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7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7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7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7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7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7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7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7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7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7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7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7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7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7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7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7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7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7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7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7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7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7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7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7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7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7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7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7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7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7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7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7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7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7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7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7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7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7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7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7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7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7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7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7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7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7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ht="12.75">
      <c r="L294" s="17"/>
    </row>
    <row r="295" ht="12.75">
      <c r="L295" s="17"/>
    </row>
    <row r="296" ht="12.75">
      <c r="L296" s="17"/>
    </row>
    <row r="297" ht="12.75">
      <c r="L297" s="17"/>
    </row>
    <row r="298" ht="12.75">
      <c r="L298" s="17"/>
    </row>
    <row r="299" ht="12.75">
      <c r="L299" s="17"/>
    </row>
    <row r="300" ht="12.75">
      <c r="L300" s="17"/>
    </row>
    <row r="301" ht="12.75">
      <c r="L301" s="17"/>
    </row>
    <row r="302" ht="12.75">
      <c r="L302" s="17"/>
    </row>
    <row r="303" ht="12.75">
      <c r="L303" s="17"/>
    </row>
    <row r="304" ht="12.75">
      <c r="L304" s="17"/>
    </row>
    <row r="305" ht="12.75">
      <c r="L305" s="17"/>
    </row>
    <row r="306" ht="12.75">
      <c r="L306" s="17"/>
    </row>
    <row r="307" ht="12.75">
      <c r="L307" s="17"/>
    </row>
    <row r="308" ht="12.75">
      <c r="L308" s="17"/>
    </row>
    <row r="309" ht="12.75">
      <c r="L309" s="17"/>
    </row>
    <row r="310" ht="12.75">
      <c r="L310" s="17"/>
    </row>
    <row r="311" ht="12.75">
      <c r="L311" s="17"/>
    </row>
    <row r="312" ht="12.75">
      <c r="L312" s="17"/>
    </row>
    <row r="313" ht="12.75">
      <c r="L313" s="17"/>
    </row>
    <row r="314" ht="12.75">
      <c r="L314" s="17"/>
    </row>
    <row r="315" ht="12.75">
      <c r="L315" s="17"/>
    </row>
    <row r="316" ht="12.75">
      <c r="L316" s="17"/>
    </row>
    <row r="317" ht="12.75">
      <c r="L317" s="17"/>
    </row>
    <row r="318" ht="12.75">
      <c r="L318" s="17"/>
    </row>
    <row r="319" ht="12.75">
      <c r="L319" s="17"/>
    </row>
    <row r="320" ht="12.75">
      <c r="L320" s="17"/>
    </row>
    <row r="321" ht="12.75">
      <c r="L321" s="17"/>
    </row>
    <row r="322" ht="12.75">
      <c r="L322" s="17"/>
    </row>
    <row r="323" ht="12.75">
      <c r="L323" s="17"/>
    </row>
    <row r="324" ht="12.75">
      <c r="L324" s="17"/>
    </row>
    <row r="325" ht="12.75">
      <c r="L325" s="17"/>
    </row>
    <row r="326" ht="12.75">
      <c r="L326" s="17"/>
    </row>
    <row r="327" ht="12.75">
      <c r="L327" s="17"/>
    </row>
    <row r="328" ht="12.75">
      <c r="L328" s="17"/>
    </row>
    <row r="329" ht="12.75">
      <c r="L329" s="17"/>
    </row>
    <row r="330" ht="12.75">
      <c r="L330" s="17"/>
    </row>
    <row r="331" ht="12.75">
      <c r="L331" s="17"/>
    </row>
    <row r="332" ht="12.75">
      <c r="L332" s="17"/>
    </row>
    <row r="333" ht="12.75">
      <c r="L333" s="17"/>
    </row>
    <row r="334" ht="12.75">
      <c r="L334" s="17"/>
    </row>
    <row r="335" ht="12.75">
      <c r="L335" s="17"/>
    </row>
    <row r="336" ht="12.75">
      <c r="L336" s="17"/>
    </row>
    <row r="337" ht="12.75">
      <c r="L337" s="17"/>
    </row>
    <row r="338" ht="12.75">
      <c r="L338" s="17"/>
    </row>
    <row r="339" ht="12.75">
      <c r="L339" s="17"/>
    </row>
    <row r="340" ht="12.75">
      <c r="L340" s="17"/>
    </row>
    <row r="341" ht="12.75">
      <c r="L341" s="17"/>
    </row>
    <row r="342" ht="12.75">
      <c r="L342" s="17"/>
    </row>
    <row r="343" ht="12.75">
      <c r="L343" s="17"/>
    </row>
    <row r="344" ht="12.75">
      <c r="L344" s="17"/>
    </row>
    <row r="345" ht="12.75">
      <c r="L345" s="17"/>
    </row>
    <row r="346" ht="12.75">
      <c r="L346" s="17"/>
    </row>
    <row r="347" ht="12.75">
      <c r="L347" s="17"/>
    </row>
    <row r="348" ht="12.75">
      <c r="L348" s="17"/>
    </row>
    <row r="349" ht="12.75">
      <c r="L349" s="17"/>
    </row>
    <row r="350" ht="12.75">
      <c r="L350" s="17"/>
    </row>
    <row r="351" ht="12.75">
      <c r="L351" s="17"/>
    </row>
    <row r="352" ht="12.75">
      <c r="L352" s="17"/>
    </row>
    <row r="353" ht="12.75">
      <c r="L353" s="17"/>
    </row>
    <row r="354" ht="12.75">
      <c r="L354" s="17"/>
    </row>
    <row r="355" ht="12.75">
      <c r="L355" s="17"/>
    </row>
    <row r="356" ht="12.75">
      <c r="L356" s="17"/>
    </row>
    <row r="357" ht="12.75">
      <c r="L357" s="17"/>
    </row>
    <row r="358" ht="12.75">
      <c r="L358" s="17"/>
    </row>
    <row r="359" ht="12.75">
      <c r="L359" s="17"/>
    </row>
    <row r="360" ht="12.75">
      <c r="L360" s="17"/>
    </row>
    <row r="361" ht="12.75">
      <c r="L361" s="17"/>
    </row>
    <row r="362" ht="12.75">
      <c r="L362" s="17"/>
    </row>
    <row r="363" ht="12.75">
      <c r="L363" s="17"/>
    </row>
    <row r="364" ht="12.75">
      <c r="L364" s="17"/>
    </row>
    <row r="365" ht="12.75">
      <c r="L365" s="17"/>
    </row>
    <row r="366" ht="12.75">
      <c r="L366" s="17"/>
    </row>
    <row r="367" ht="12.75">
      <c r="L367" s="17"/>
    </row>
    <row r="368" ht="12.75">
      <c r="L368" s="17"/>
    </row>
    <row r="369" ht="12.75">
      <c r="L369" s="17"/>
    </row>
    <row r="370" ht="12.75">
      <c r="L370" s="17"/>
    </row>
    <row r="371" ht="12.75">
      <c r="L371" s="17"/>
    </row>
    <row r="372" ht="12.75">
      <c r="L372" s="17"/>
    </row>
    <row r="373" ht="12.75">
      <c r="L373" s="17"/>
    </row>
    <row r="374" ht="12.75">
      <c r="L374" s="17"/>
    </row>
    <row r="375" ht="12.75">
      <c r="L375" s="17"/>
    </row>
    <row r="376" ht="12.75">
      <c r="L376" s="17"/>
    </row>
    <row r="377" ht="12.75">
      <c r="L377" s="17"/>
    </row>
    <row r="378" ht="12.75">
      <c r="L378" s="17"/>
    </row>
    <row r="379" ht="12.75">
      <c r="L379" s="17"/>
    </row>
    <row r="380" ht="12.75">
      <c r="L380" s="17"/>
    </row>
    <row r="381" ht="12.75">
      <c r="L381" s="17"/>
    </row>
    <row r="382" ht="12.75">
      <c r="L382" s="17"/>
    </row>
    <row r="383" ht="12.75">
      <c r="L383" s="17"/>
    </row>
    <row r="384" ht="12.75">
      <c r="L384" s="17"/>
    </row>
    <row r="385" ht="12.75">
      <c r="L385" s="17"/>
    </row>
    <row r="386" ht="12.75">
      <c r="L386" s="17"/>
    </row>
    <row r="387" ht="12.75">
      <c r="L387" s="17"/>
    </row>
    <row r="388" ht="12.75">
      <c r="L388" s="17"/>
    </row>
    <row r="389" ht="12.75">
      <c r="L389" s="17"/>
    </row>
    <row r="390" ht="12.75">
      <c r="L390" s="17"/>
    </row>
    <row r="391" ht="12.75">
      <c r="L391" s="17"/>
    </row>
    <row r="392" ht="12.75">
      <c r="L392" s="17"/>
    </row>
    <row r="393" ht="12.75">
      <c r="L393" s="17"/>
    </row>
    <row r="394" ht="12.75">
      <c r="L394" s="17"/>
    </row>
    <row r="395" ht="12.75">
      <c r="L395" s="17"/>
    </row>
    <row r="396" ht="12.75">
      <c r="L396" s="17"/>
    </row>
    <row r="397" ht="12.75">
      <c r="L397" s="17"/>
    </row>
    <row r="398" ht="12.75">
      <c r="L398" s="17"/>
    </row>
    <row r="399" ht="12.75">
      <c r="L399" s="17"/>
    </row>
    <row r="400" ht="12.75">
      <c r="L400" s="17"/>
    </row>
    <row r="401" ht="12.75">
      <c r="L401" s="17"/>
    </row>
    <row r="402" ht="12.75">
      <c r="L402" s="17"/>
    </row>
    <row r="403" ht="12.75">
      <c r="L403" s="17"/>
    </row>
    <row r="404" ht="12.75">
      <c r="L404" s="17"/>
    </row>
    <row r="405" ht="12.75">
      <c r="L405" s="17"/>
    </row>
    <row r="406" ht="12.75">
      <c r="L406" s="17"/>
    </row>
    <row r="407" ht="12.75">
      <c r="L407" s="17"/>
    </row>
    <row r="408" ht="12.75">
      <c r="L408" s="17"/>
    </row>
    <row r="409" ht="12.75">
      <c r="L409" s="17"/>
    </row>
    <row r="410" ht="12.75">
      <c r="L410" s="17"/>
    </row>
    <row r="411" ht="12.75">
      <c r="L411" s="17"/>
    </row>
    <row r="412" ht="12.75">
      <c r="L412" s="17"/>
    </row>
    <row r="413" ht="12.75">
      <c r="L413" s="17"/>
    </row>
    <row r="414" ht="12.75">
      <c r="L414" s="17"/>
    </row>
    <row r="415" ht="12.75">
      <c r="L415" s="17"/>
    </row>
    <row r="416" ht="12.75">
      <c r="L416" s="17"/>
    </row>
    <row r="417" ht="12.75">
      <c r="L417" s="17"/>
    </row>
    <row r="418" ht="12.75">
      <c r="L418" s="17"/>
    </row>
    <row r="419" ht="12.75">
      <c r="L419" s="17"/>
    </row>
    <row r="420" ht="12.75">
      <c r="L420" s="17"/>
    </row>
    <row r="421" ht="12.75">
      <c r="L421" s="17"/>
    </row>
    <row r="422" ht="12.75">
      <c r="L422" s="17"/>
    </row>
    <row r="423" ht="12.75">
      <c r="L423" s="17"/>
    </row>
    <row r="424" ht="12.75">
      <c r="L424" s="17"/>
    </row>
    <row r="425" ht="12.75">
      <c r="L425" s="17"/>
    </row>
    <row r="426" ht="12.75">
      <c r="L426" s="17"/>
    </row>
    <row r="427" ht="12.75">
      <c r="L427" s="17"/>
    </row>
    <row r="428" ht="12.75">
      <c r="L428" s="17"/>
    </row>
    <row r="429" ht="12.75">
      <c r="L429" s="17"/>
    </row>
    <row r="430" ht="12.75">
      <c r="L430" s="17"/>
    </row>
    <row r="431" ht="12.75">
      <c r="L431" s="17"/>
    </row>
    <row r="432" ht="12.75">
      <c r="L432" s="17"/>
    </row>
    <row r="433" ht="12.75">
      <c r="L433" s="17"/>
    </row>
    <row r="434" ht="12.75">
      <c r="L434" s="17"/>
    </row>
    <row r="435" ht="12.75">
      <c r="L435" s="17"/>
    </row>
    <row r="436" ht="12.75">
      <c r="L436" s="17"/>
    </row>
    <row r="437" ht="12.75">
      <c r="L437" s="17"/>
    </row>
    <row r="438" ht="12.75">
      <c r="L438" s="17"/>
    </row>
    <row r="439" ht="12.75">
      <c r="L439" s="17"/>
    </row>
    <row r="440" ht="12.75">
      <c r="L440" s="17"/>
    </row>
    <row r="441" ht="12.75">
      <c r="L441" s="17"/>
    </row>
    <row r="442" ht="12.75">
      <c r="L442" s="17"/>
    </row>
    <row r="443" ht="12.75">
      <c r="L443" s="17"/>
    </row>
    <row r="444" ht="12.75">
      <c r="L444" s="17"/>
    </row>
    <row r="445" ht="12.75">
      <c r="L445" s="17"/>
    </row>
    <row r="446" ht="12.75">
      <c r="L446" s="17"/>
    </row>
    <row r="447" ht="12.75">
      <c r="L447" s="17"/>
    </row>
    <row r="448" ht="12.75">
      <c r="L448" s="17"/>
    </row>
    <row r="449" ht="12.75">
      <c r="L449" s="17"/>
    </row>
    <row r="450" ht="12.75">
      <c r="L450" s="17"/>
    </row>
    <row r="451" ht="12.75">
      <c r="L451" s="17"/>
    </row>
    <row r="452" ht="12.75">
      <c r="L452" s="17"/>
    </row>
    <row r="453" ht="12.75">
      <c r="L453" s="17"/>
    </row>
    <row r="454" ht="12.75">
      <c r="L454" s="17"/>
    </row>
    <row r="455" ht="12.75">
      <c r="L455" s="17"/>
    </row>
    <row r="456" ht="12.75">
      <c r="L456" s="17"/>
    </row>
    <row r="457" ht="12.75">
      <c r="L457" s="17"/>
    </row>
    <row r="458" ht="12.75">
      <c r="L458" s="17"/>
    </row>
    <row r="459" ht="12.75">
      <c r="L459" s="17"/>
    </row>
    <row r="460" ht="12.75">
      <c r="L460" s="17"/>
    </row>
    <row r="461" ht="12.75">
      <c r="L461" s="17"/>
    </row>
    <row r="462" ht="12.75">
      <c r="L462" s="17"/>
    </row>
    <row r="463" ht="12.75">
      <c r="L463" s="17"/>
    </row>
    <row r="464" ht="12.75">
      <c r="L464" s="17"/>
    </row>
    <row r="465" ht="12.75">
      <c r="L465" s="17"/>
    </row>
    <row r="466" ht="12.75">
      <c r="L466" s="17"/>
    </row>
    <row r="467" ht="12.75">
      <c r="L467" s="17"/>
    </row>
    <row r="468" ht="12.75">
      <c r="L468" s="17"/>
    </row>
    <row r="469" ht="12.75">
      <c r="L469" s="17"/>
    </row>
    <row r="470" ht="12.75">
      <c r="L470" s="17"/>
    </row>
    <row r="471" ht="12.75">
      <c r="L471" s="17"/>
    </row>
    <row r="472" ht="12.75">
      <c r="L472" s="17"/>
    </row>
    <row r="473" ht="12.75">
      <c r="L473" s="17"/>
    </row>
    <row r="474" ht="12.75">
      <c r="L474" s="17"/>
    </row>
    <row r="475" ht="12.75">
      <c r="L475" s="17"/>
    </row>
    <row r="476" ht="12.75">
      <c r="L476" s="17"/>
    </row>
    <row r="477" ht="12.75">
      <c r="L477" s="17"/>
    </row>
    <row r="478" ht="12.75">
      <c r="L478" s="17"/>
    </row>
    <row r="479" ht="12.75">
      <c r="L479" s="17"/>
    </row>
    <row r="480" ht="12.75">
      <c r="L480" s="17"/>
    </row>
    <row r="481" ht="12.75">
      <c r="L481" s="17"/>
    </row>
    <row r="482" ht="12.75">
      <c r="L482" s="17"/>
    </row>
    <row r="483" ht="12.75">
      <c r="L483" s="17"/>
    </row>
    <row r="484" ht="12.75">
      <c r="L484" s="17"/>
    </row>
    <row r="485" ht="12.75">
      <c r="L485" s="17"/>
    </row>
    <row r="486" ht="12.75">
      <c r="L486" s="17"/>
    </row>
    <row r="487" ht="12.75">
      <c r="L487" s="17"/>
    </row>
    <row r="488" ht="12.75">
      <c r="L488" s="17"/>
    </row>
    <row r="489" ht="12.75">
      <c r="L489" s="17"/>
    </row>
    <row r="490" ht="12.75">
      <c r="L490" s="17"/>
    </row>
    <row r="491" ht="12.75">
      <c r="L491" s="17"/>
    </row>
    <row r="492" ht="12.75">
      <c r="L492" s="17"/>
    </row>
    <row r="493" ht="12.75">
      <c r="L493" s="17"/>
    </row>
    <row r="494" ht="12.75">
      <c r="L494" s="17"/>
    </row>
    <row r="495" ht="12.75">
      <c r="L495" s="17"/>
    </row>
    <row r="496" ht="12.75">
      <c r="L496" s="17"/>
    </row>
    <row r="497" ht="12.75">
      <c r="L497" s="17"/>
    </row>
    <row r="498" ht="12.75">
      <c r="L498" s="17"/>
    </row>
    <row r="499" ht="12.75">
      <c r="L499" s="17"/>
    </row>
    <row r="500" ht="12.75">
      <c r="L500" s="17"/>
    </row>
    <row r="501" ht="12.75">
      <c r="L501" s="17"/>
    </row>
    <row r="502" ht="12.75">
      <c r="L502" s="17"/>
    </row>
    <row r="503" ht="12.75">
      <c r="L503" s="17"/>
    </row>
    <row r="504" ht="12.75">
      <c r="L504" s="17"/>
    </row>
    <row r="505" ht="12.75">
      <c r="L505" s="17"/>
    </row>
    <row r="506" ht="12.75">
      <c r="L506" s="17"/>
    </row>
    <row r="507" ht="12.75">
      <c r="L507" s="17"/>
    </row>
    <row r="508" ht="12.75">
      <c r="L508" s="17"/>
    </row>
    <row r="509" ht="12.75">
      <c r="L509" s="17"/>
    </row>
    <row r="510" ht="12.75">
      <c r="L510" s="17"/>
    </row>
    <row r="511" ht="12.75">
      <c r="L511" s="17"/>
    </row>
    <row r="512" ht="12.75">
      <c r="L512" s="17"/>
    </row>
    <row r="513" ht="12.75">
      <c r="L513" s="17"/>
    </row>
    <row r="514" ht="12.75">
      <c r="L514" s="17"/>
    </row>
    <row r="515" ht="12.75">
      <c r="L515" s="17"/>
    </row>
    <row r="516" ht="12.75">
      <c r="L516" s="17"/>
    </row>
    <row r="517" ht="12.75">
      <c r="L517" s="17"/>
    </row>
    <row r="518" ht="12.75">
      <c r="L518" s="17"/>
    </row>
    <row r="519" ht="12.75">
      <c r="L519" s="17"/>
    </row>
    <row r="520" ht="12.75">
      <c r="L520" s="17"/>
    </row>
    <row r="521" ht="12.75">
      <c r="L521" s="17"/>
    </row>
    <row r="522" ht="12.75">
      <c r="L522" s="17"/>
    </row>
    <row r="523" ht="12.75">
      <c r="L523" s="17"/>
    </row>
    <row r="524" ht="12.75">
      <c r="L524" s="17"/>
    </row>
    <row r="525" ht="12.75">
      <c r="L525" s="17"/>
    </row>
    <row r="526" ht="12.75">
      <c r="L526" s="17"/>
    </row>
    <row r="527" ht="12.75">
      <c r="L527" s="17"/>
    </row>
    <row r="528" ht="12.75">
      <c r="L528" s="17"/>
    </row>
    <row r="529" ht="12.75">
      <c r="L529" s="17"/>
    </row>
    <row r="530" ht="12.75">
      <c r="L530" s="17"/>
    </row>
    <row r="531" ht="12.75">
      <c r="L531" s="17"/>
    </row>
    <row r="532" ht="12.75">
      <c r="L532" s="17"/>
    </row>
    <row r="533" ht="12.75">
      <c r="L533" s="17"/>
    </row>
    <row r="534" ht="12.75">
      <c r="L534" s="17"/>
    </row>
    <row r="535" ht="12.75">
      <c r="L535" s="17"/>
    </row>
    <row r="536" ht="12.75">
      <c r="L536" s="17"/>
    </row>
    <row r="537" ht="12.75">
      <c r="L537" s="17"/>
    </row>
    <row r="538" ht="12.75">
      <c r="L538" s="17"/>
    </row>
    <row r="539" ht="12.75">
      <c r="L539" s="17"/>
    </row>
    <row r="540" ht="12.75">
      <c r="L540" s="17"/>
    </row>
    <row r="541" ht="12.75">
      <c r="L541" s="17"/>
    </row>
    <row r="542" ht="12.75">
      <c r="L542" s="17"/>
    </row>
    <row r="543" ht="12.75">
      <c r="L543" s="17"/>
    </row>
    <row r="544" ht="12.75">
      <c r="L544" s="17"/>
    </row>
    <row r="545" ht="12.75">
      <c r="L545" s="17"/>
    </row>
    <row r="546" ht="12.75">
      <c r="L546" s="17"/>
    </row>
    <row r="547" ht="12.75">
      <c r="L547" s="17"/>
    </row>
    <row r="548" ht="12.75">
      <c r="L548" s="17"/>
    </row>
    <row r="549" ht="12.75">
      <c r="L549" s="17"/>
    </row>
    <row r="550" ht="12.75">
      <c r="L550" s="17"/>
    </row>
    <row r="551" ht="12.75">
      <c r="L551" s="17"/>
    </row>
    <row r="552" ht="12.75">
      <c r="L552" s="17"/>
    </row>
    <row r="553" ht="12.75">
      <c r="L553" s="17"/>
    </row>
    <row r="554" ht="12.75">
      <c r="L554" s="17"/>
    </row>
    <row r="555" ht="12.75">
      <c r="L555" s="17"/>
    </row>
    <row r="556" ht="12.75">
      <c r="L556" s="17"/>
    </row>
    <row r="557" ht="12.75">
      <c r="L557" s="17"/>
    </row>
    <row r="558" ht="12.75">
      <c r="L558" s="17"/>
    </row>
    <row r="559" ht="12.75">
      <c r="L559" s="17"/>
    </row>
    <row r="560" ht="12.75">
      <c r="L560" s="17"/>
    </row>
    <row r="561" ht="12.75">
      <c r="L561" s="17"/>
    </row>
    <row r="562" ht="12.75">
      <c r="L562" s="17"/>
    </row>
    <row r="563" ht="12.75">
      <c r="L563" s="17"/>
    </row>
    <row r="564" ht="12.75">
      <c r="L564" s="17"/>
    </row>
    <row r="565" ht="12.75">
      <c r="L565" s="17"/>
    </row>
    <row r="566" ht="12.75">
      <c r="L566" s="17"/>
    </row>
    <row r="567" ht="12.75">
      <c r="L567" s="17"/>
    </row>
    <row r="568" ht="12.75">
      <c r="L568" s="17"/>
    </row>
    <row r="569" ht="12.75">
      <c r="L569" s="17"/>
    </row>
    <row r="570" ht="12.75">
      <c r="L570" s="17"/>
    </row>
    <row r="571" ht="12.75">
      <c r="L571" s="17"/>
    </row>
    <row r="572" ht="12.75">
      <c r="L572" s="17"/>
    </row>
    <row r="573" ht="12.75">
      <c r="L573" s="17"/>
    </row>
    <row r="574" ht="12.75">
      <c r="L574" s="17"/>
    </row>
    <row r="575" ht="12.75">
      <c r="L575" s="17"/>
    </row>
    <row r="576" ht="12.75">
      <c r="L576" s="17"/>
    </row>
    <row r="577" ht="12.75">
      <c r="L577" s="17"/>
    </row>
    <row r="578" ht="12.75">
      <c r="L578" s="17"/>
    </row>
    <row r="579" ht="12.75">
      <c r="L579" s="17"/>
    </row>
    <row r="580" ht="12.75">
      <c r="L580" s="17"/>
    </row>
    <row r="581" ht="12.75">
      <c r="L581" s="17"/>
    </row>
    <row r="582" ht="12.75">
      <c r="L582" s="17"/>
    </row>
    <row r="583" ht="12.75">
      <c r="L583" s="17"/>
    </row>
    <row r="584" ht="12.75">
      <c r="L584" s="17"/>
    </row>
    <row r="585" ht="12.75">
      <c r="L585" s="17"/>
    </row>
    <row r="586" ht="12.75">
      <c r="L586" s="17"/>
    </row>
    <row r="587" ht="12.75">
      <c r="L587" s="17"/>
    </row>
    <row r="588" ht="12.75">
      <c r="L588" s="17"/>
    </row>
    <row r="589" ht="12.75">
      <c r="L589" s="17"/>
    </row>
    <row r="590" ht="12.75">
      <c r="L590" s="17"/>
    </row>
    <row r="591" ht="12.75">
      <c r="L591" s="17"/>
    </row>
    <row r="592" ht="12.75">
      <c r="L592" s="17"/>
    </row>
    <row r="593" ht="12.75">
      <c r="L593" s="17"/>
    </row>
    <row r="594" ht="12.75">
      <c r="L594" s="17"/>
    </row>
    <row r="595" ht="12.75">
      <c r="L595" s="17"/>
    </row>
    <row r="596" ht="12.75">
      <c r="L596" s="17"/>
    </row>
    <row r="597" ht="12.75">
      <c r="L597" s="17"/>
    </row>
    <row r="598" ht="12.75">
      <c r="L598" s="17"/>
    </row>
    <row r="599" ht="12.75">
      <c r="L599" s="17"/>
    </row>
    <row r="600" ht="12.75">
      <c r="L600" s="17"/>
    </row>
    <row r="601" ht="12.75">
      <c r="L601" s="17"/>
    </row>
    <row r="602" ht="12.75">
      <c r="L602" s="17"/>
    </row>
    <row r="603" ht="12.75">
      <c r="L603" s="17"/>
    </row>
    <row r="604" ht="12.75">
      <c r="L604" s="17"/>
    </row>
    <row r="605" ht="12.75">
      <c r="L605" s="17"/>
    </row>
    <row r="606" ht="12.75">
      <c r="L606" s="17"/>
    </row>
    <row r="607" ht="12.75">
      <c r="L607" s="17"/>
    </row>
    <row r="608" ht="12.75">
      <c r="L608" s="17"/>
    </row>
    <row r="609" ht="12.75">
      <c r="L609" s="17"/>
    </row>
    <row r="610" ht="12.75">
      <c r="L610" s="17"/>
    </row>
    <row r="611" ht="12.75">
      <c r="L611" s="17"/>
    </row>
    <row r="612" ht="12.75">
      <c r="L612" s="17"/>
    </row>
    <row r="613" ht="12.75">
      <c r="L613" s="17"/>
    </row>
    <row r="614" ht="12.75">
      <c r="L614" s="17"/>
    </row>
    <row r="615" ht="12.75">
      <c r="L615" s="17"/>
    </row>
    <row r="616" ht="12.75">
      <c r="L616" s="17"/>
    </row>
    <row r="617" ht="12.75">
      <c r="L617" s="17"/>
    </row>
    <row r="618" ht="12.75">
      <c r="L618" s="17"/>
    </row>
    <row r="619" ht="12.75">
      <c r="L619" s="17"/>
    </row>
    <row r="620" ht="12.75">
      <c r="L620" s="17"/>
    </row>
    <row r="621" ht="12.75">
      <c r="L621" s="17"/>
    </row>
    <row r="622" ht="12.75">
      <c r="L622" s="17"/>
    </row>
    <row r="623" ht="12.75">
      <c r="L623" s="17"/>
    </row>
    <row r="624" ht="12.75">
      <c r="L624" s="17"/>
    </row>
    <row r="625" ht="12.75">
      <c r="L625" s="17"/>
    </row>
    <row r="626" ht="12.75">
      <c r="L626" s="17"/>
    </row>
    <row r="627" ht="12.75">
      <c r="L627" s="17"/>
    </row>
    <row r="628" ht="12.75">
      <c r="L628" s="17"/>
    </row>
    <row r="629" ht="12.75">
      <c r="L629" s="17"/>
    </row>
    <row r="630" ht="12.75">
      <c r="L630" s="17"/>
    </row>
    <row r="631" ht="12.75">
      <c r="L631" s="17"/>
    </row>
    <row r="632" ht="12.75">
      <c r="L632" s="17"/>
    </row>
    <row r="633" ht="12.75">
      <c r="L633" s="17"/>
    </row>
    <row r="634" ht="12.75">
      <c r="L634" s="17"/>
    </row>
    <row r="635" ht="12.75">
      <c r="L635" s="17"/>
    </row>
    <row r="636" ht="12.75">
      <c r="L636" s="17"/>
    </row>
    <row r="637" ht="12.75">
      <c r="L637" s="17"/>
    </row>
    <row r="638" ht="12.75">
      <c r="L638" s="17"/>
    </row>
    <row r="639" ht="12.75">
      <c r="L639" s="17"/>
    </row>
    <row r="640" ht="12.75">
      <c r="L640" s="17"/>
    </row>
    <row r="641" ht="12.75">
      <c r="L641" s="17"/>
    </row>
    <row r="642" ht="12.75">
      <c r="L642" s="17"/>
    </row>
    <row r="643" ht="12.75">
      <c r="L643" s="17"/>
    </row>
    <row r="644" ht="12.75">
      <c r="L644" s="17"/>
    </row>
    <row r="645" ht="12.75">
      <c r="L645" s="17"/>
    </row>
    <row r="646" ht="12.75">
      <c r="L646" s="17"/>
    </row>
    <row r="647" ht="12.75">
      <c r="L647" s="17"/>
    </row>
    <row r="648" ht="12.75">
      <c r="L648" s="17"/>
    </row>
    <row r="649" ht="12.75">
      <c r="L649" s="17"/>
    </row>
    <row r="650" ht="12.75">
      <c r="L650" s="17"/>
    </row>
    <row r="651" ht="12.75">
      <c r="L651" s="17"/>
    </row>
    <row r="652" ht="12.75">
      <c r="L652" s="17"/>
    </row>
    <row r="653" ht="12.75">
      <c r="L653" s="17"/>
    </row>
    <row r="654" ht="12.75">
      <c r="L654" s="17"/>
    </row>
    <row r="655" ht="12.75">
      <c r="L655" s="17"/>
    </row>
    <row r="656" ht="12.75">
      <c r="L656" s="17"/>
    </row>
    <row r="657" ht="12.75">
      <c r="L657" s="17"/>
    </row>
    <row r="658" ht="12.75">
      <c r="L658" s="17"/>
    </row>
    <row r="659" ht="12.75">
      <c r="L659" s="17"/>
    </row>
    <row r="660" ht="12.75">
      <c r="L660" s="17"/>
    </row>
    <row r="661" ht="12.75">
      <c r="L661" s="17"/>
    </row>
    <row r="662" ht="12.75">
      <c r="L662" s="17"/>
    </row>
    <row r="663" ht="12.75">
      <c r="L663" s="17"/>
    </row>
    <row r="664" ht="12.75">
      <c r="L664" s="17"/>
    </row>
    <row r="665" ht="12.75">
      <c r="L665" s="17"/>
    </row>
    <row r="666" ht="12.75">
      <c r="L666" s="17"/>
    </row>
    <row r="667" ht="12.75">
      <c r="L667" s="17"/>
    </row>
    <row r="668" ht="12.75">
      <c r="L668" s="17"/>
    </row>
    <row r="669" ht="12.75">
      <c r="L669" s="17"/>
    </row>
    <row r="670" ht="12.75">
      <c r="L670" s="17"/>
    </row>
    <row r="671" ht="12.75">
      <c r="L671" s="17"/>
    </row>
    <row r="672" ht="12.75">
      <c r="L672" s="17"/>
    </row>
    <row r="673" ht="12.75">
      <c r="L673" s="17"/>
    </row>
    <row r="674" ht="12.75">
      <c r="L674" s="17"/>
    </row>
    <row r="675" ht="12.75">
      <c r="L675" s="17"/>
    </row>
    <row r="676" ht="12.75">
      <c r="L676" s="17"/>
    </row>
    <row r="677" ht="12.75">
      <c r="L677" s="17"/>
    </row>
    <row r="678" ht="12.75">
      <c r="L678" s="17"/>
    </row>
    <row r="679" ht="12.75">
      <c r="L679" s="17"/>
    </row>
    <row r="680" ht="12.75">
      <c r="L680" s="17"/>
    </row>
    <row r="681" ht="12.75">
      <c r="L681" s="17"/>
    </row>
    <row r="682" ht="12.75">
      <c r="L682" s="17"/>
    </row>
    <row r="683" ht="12.75">
      <c r="L683" s="17"/>
    </row>
    <row r="684" ht="12.75">
      <c r="L684" s="17"/>
    </row>
    <row r="685" ht="12.75">
      <c r="L685" s="17"/>
    </row>
    <row r="686" ht="12.75">
      <c r="L686" s="17"/>
    </row>
    <row r="687" ht="12.75">
      <c r="L687" s="17"/>
    </row>
    <row r="688" ht="12.75">
      <c r="L688" s="17"/>
    </row>
    <row r="689" ht="12.75">
      <c r="L689" s="17"/>
    </row>
    <row r="690" ht="12.75">
      <c r="L690" s="17"/>
    </row>
    <row r="691" ht="12.75">
      <c r="L691" s="17"/>
    </row>
    <row r="692" ht="12.75">
      <c r="L692" s="17"/>
    </row>
    <row r="693" ht="12.75">
      <c r="L693" s="17"/>
    </row>
    <row r="694" ht="12.75">
      <c r="L694" s="17"/>
    </row>
    <row r="695" ht="12.75">
      <c r="L695" s="17"/>
    </row>
    <row r="696" ht="12.75">
      <c r="L696" s="17"/>
    </row>
    <row r="697" ht="12.75">
      <c r="L697" s="17"/>
    </row>
    <row r="698" ht="12.75">
      <c r="L698" s="17"/>
    </row>
    <row r="699" ht="12.75">
      <c r="L699" s="17"/>
    </row>
    <row r="700" ht="12.75">
      <c r="L700" s="17"/>
    </row>
    <row r="701" ht="12.75">
      <c r="L701" s="17"/>
    </row>
    <row r="702" ht="12.75">
      <c r="L702" s="17"/>
    </row>
    <row r="703" ht="12.75">
      <c r="L703" s="17"/>
    </row>
    <row r="704" ht="12.75">
      <c r="L704" s="17"/>
    </row>
    <row r="705" ht="12.75">
      <c r="L705" s="17"/>
    </row>
    <row r="706" ht="12.75">
      <c r="L706" s="17"/>
    </row>
    <row r="707" ht="12.75">
      <c r="L707" s="17"/>
    </row>
    <row r="708" ht="12.75">
      <c r="L708" s="17"/>
    </row>
    <row r="709" ht="12.75">
      <c r="L709" s="17"/>
    </row>
    <row r="710" ht="12.75">
      <c r="L710" s="17"/>
    </row>
    <row r="711" ht="12.75">
      <c r="L711" s="17"/>
    </row>
    <row r="712" ht="12.75">
      <c r="L712" s="17"/>
    </row>
    <row r="713" ht="12.75">
      <c r="L713" s="17"/>
    </row>
    <row r="714" ht="12.75">
      <c r="L714" s="17"/>
    </row>
    <row r="715" ht="12.75">
      <c r="L715" s="17"/>
    </row>
    <row r="716" ht="12.75">
      <c r="L716" s="17"/>
    </row>
    <row r="717" ht="12.75">
      <c r="L717" s="17"/>
    </row>
    <row r="718" ht="12.75">
      <c r="L718" s="17"/>
    </row>
    <row r="719" ht="12.75">
      <c r="L719" s="17"/>
    </row>
    <row r="720" ht="12.75">
      <c r="L720" s="17"/>
    </row>
    <row r="721" ht="12.75">
      <c r="L721" s="17"/>
    </row>
    <row r="722" ht="12.75">
      <c r="L722" s="17"/>
    </row>
    <row r="723" ht="12.75">
      <c r="L723" s="17"/>
    </row>
    <row r="724" ht="12.75">
      <c r="L724" s="17"/>
    </row>
    <row r="725" ht="12.75">
      <c r="L725" s="17"/>
    </row>
    <row r="726" ht="12.75">
      <c r="L726" s="17"/>
    </row>
    <row r="727" ht="12.75">
      <c r="L727" s="17"/>
    </row>
    <row r="728" ht="12.75">
      <c r="L728" s="17"/>
    </row>
    <row r="729" ht="12.75">
      <c r="L729" s="17"/>
    </row>
    <row r="730" ht="12.75">
      <c r="L730" s="17"/>
    </row>
    <row r="731" ht="12.75">
      <c r="L731" s="17"/>
    </row>
    <row r="732" ht="12.75">
      <c r="L732" s="17"/>
    </row>
    <row r="733" ht="12.75">
      <c r="L733" s="17"/>
    </row>
    <row r="734" ht="12.75">
      <c r="L734" s="17"/>
    </row>
    <row r="735" ht="12.75">
      <c r="L735" s="17"/>
    </row>
    <row r="736" ht="12.75">
      <c r="L736" s="17"/>
    </row>
    <row r="737" ht="12.75">
      <c r="L737" s="17"/>
    </row>
    <row r="738" ht="12.75">
      <c r="L738" s="17"/>
    </row>
    <row r="739" ht="12.75">
      <c r="L739" s="17"/>
    </row>
    <row r="740" ht="12.75">
      <c r="L740" s="17"/>
    </row>
    <row r="741" ht="12.75">
      <c r="L741" s="17"/>
    </row>
    <row r="742" ht="12.75">
      <c r="L742" s="17"/>
    </row>
    <row r="743" ht="12.75">
      <c r="L743" s="17"/>
    </row>
    <row r="744" ht="12.75">
      <c r="L744" s="17"/>
    </row>
    <row r="745" ht="12.75">
      <c r="L745" s="17"/>
    </row>
    <row r="746" ht="12.75">
      <c r="L746" s="17"/>
    </row>
    <row r="747" ht="12.75">
      <c r="L747" s="17"/>
    </row>
    <row r="748" ht="12.75">
      <c r="L748" s="17"/>
    </row>
    <row r="749" ht="12.75">
      <c r="L749" s="17"/>
    </row>
    <row r="750" ht="12.75">
      <c r="L750" s="17"/>
    </row>
    <row r="751" ht="12.75">
      <c r="L751" s="17"/>
    </row>
    <row r="752" ht="12.75">
      <c r="L752" s="17"/>
    </row>
    <row r="753" ht="12.75">
      <c r="L753" s="17"/>
    </row>
    <row r="754" ht="12.75">
      <c r="L754" s="17"/>
    </row>
    <row r="755" ht="12.75">
      <c r="L755" s="17"/>
    </row>
    <row r="756" ht="12.75">
      <c r="L756" s="17"/>
    </row>
    <row r="757" ht="12.75">
      <c r="L757" s="17"/>
    </row>
    <row r="758" ht="12.75">
      <c r="L758" s="17"/>
    </row>
    <row r="759" ht="12.75">
      <c r="L759" s="17"/>
    </row>
    <row r="760" ht="12.75">
      <c r="L760" s="17"/>
    </row>
    <row r="761" ht="12.75">
      <c r="L761" s="17"/>
    </row>
    <row r="762" ht="12.75">
      <c r="L762" s="17"/>
    </row>
    <row r="763" ht="12.75">
      <c r="L763" s="17"/>
    </row>
    <row r="764" ht="12.75">
      <c r="L764" s="17"/>
    </row>
    <row r="765" ht="12.75">
      <c r="L765" s="17"/>
    </row>
    <row r="766" ht="12.75">
      <c r="L766" s="17"/>
    </row>
    <row r="767" ht="12.75">
      <c r="L767" s="17"/>
    </row>
    <row r="768" ht="12.75">
      <c r="L768" s="17"/>
    </row>
    <row r="769" ht="12.75">
      <c r="L769" s="17"/>
    </row>
    <row r="770" ht="12.75">
      <c r="L770" s="17"/>
    </row>
    <row r="771" ht="12.75">
      <c r="L771" s="17"/>
    </row>
    <row r="772" ht="12.75">
      <c r="L772" s="17"/>
    </row>
    <row r="773" ht="12.75">
      <c r="L773" s="17"/>
    </row>
    <row r="774" ht="12.75">
      <c r="L774" s="17"/>
    </row>
    <row r="775" ht="12.75">
      <c r="L775" s="17"/>
    </row>
    <row r="776" ht="12.75">
      <c r="L776" s="17"/>
    </row>
    <row r="777" ht="12.75">
      <c r="L777" s="17"/>
    </row>
    <row r="778" ht="12.75">
      <c r="L778" s="17"/>
    </row>
    <row r="779" ht="12.75">
      <c r="L779" s="17"/>
    </row>
    <row r="780" ht="12.75">
      <c r="L780" s="17"/>
    </row>
    <row r="781" ht="12.75">
      <c r="L781" s="17"/>
    </row>
    <row r="782" ht="12.75">
      <c r="L782" s="17"/>
    </row>
    <row r="783" ht="12.75">
      <c r="L783" s="17"/>
    </row>
    <row r="784" ht="12.75">
      <c r="L784" s="17"/>
    </row>
    <row r="785" ht="12.75">
      <c r="L785" s="17"/>
    </row>
    <row r="786" ht="12.75">
      <c r="L786" s="17"/>
    </row>
    <row r="787" ht="12.75">
      <c r="L787" s="17"/>
    </row>
    <row r="788" ht="12.75">
      <c r="L788" s="17"/>
    </row>
    <row r="789" ht="12.75">
      <c r="L789" s="17"/>
    </row>
    <row r="790" ht="12.75">
      <c r="L790" s="17"/>
    </row>
    <row r="791" ht="12.75">
      <c r="L791" s="17"/>
    </row>
    <row r="792" ht="12.75">
      <c r="L792" s="17"/>
    </row>
    <row r="793" ht="12.75">
      <c r="L793" s="17"/>
    </row>
    <row r="794" ht="12.75">
      <c r="L794" s="17"/>
    </row>
    <row r="795" ht="12.75">
      <c r="L795" s="17"/>
    </row>
    <row r="796" ht="12.75">
      <c r="L796" s="17"/>
    </row>
    <row r="797" ht="12.75">
      <c r="L797" s="17"/>
    </row>
    <row r="798" ht="12.75">
      <c r="L798" s="17"/>
    </row>
    <row r="799" ht="12.75">
      <c r="L799" s="17"/>
    </row>
    <row r="800" ht="12.75">
      <c r="L800" s="17"/>
    </row>
    <row r="801" ht="12.75">
      <c r="L801" s="17"/>
    </row>
    <row r="802" ht="12.75">
      <c r="L802" s="17"/>
    </row>
    <row r="803" ht="12.75">
      <c r="L803" s="17"/>
    </row>
    <row r="804" ht="12.75">
      <c r="L804" s="17"/>
    </row>
    <row r="805" ht="12.75">
      <c r="L805" s="17"/>
    </row>
    <row r="806" ht="12.75">
      <c r="L806" s="17"/>
    </row>
    <row r="807" ht="12.75">
      <c r="L807" s="17"/>
    </row>
    <row r="808" ht="12.75">
      <c r="L808" s="17"/>
    </row>
    <row r="809" ht="12.75">
      <c r="L809" s="17"/>
    </row>
    <row r="810" ht="12.75">
      <c r="L810" s="17"/>
    </row>
    <row r="811" ht="12.75">
      <c r="L811" s="17"/>
    </row>
    <row r="812" ht="12.75">
      <c r="L812" s="17"/>
    </row>
    <row r="813" ht="12.75">
      <c r="L813" s="17"/>
    </row>
    <row r="814" ht="12.75">
      <c r="L814" s="17"/>
    </row>
    <row r="815" ht="12.75">
      <c r="L815" s="17"/>
    </row>
    <row r="816" ht="12.75">
      <c r="L816" s="17"/>
    </row>
    <row r="817" ht="12.75">
      <c r="L817" s="17"/>
    </row>
    <row r="818" ht="12.75">
      <c r="L818" s="17"/>
    </row>
    <row r="819" ht="12.75">
      <c r="L819" s="17"/>
    </row>
    <row r="820" ht="12.75">
      <c r="L820" s="17"/>
    </row>
    <row r="821" ht="12.75">
      <c r="L821" s="17"/>
    </row>
    <row r="822" ht="12.75">
      <c r="L822" s="17"/>
    </row>
  </sheetData>
  <mergeCells count="12">
    <mergeCell ref="A10:G10"/>
    <mergeCell ref="I10:N10"/>
    <mergeCell ref="A3:N3"/>
    <mergeCell ref="A4:N4"/>
    <mergeCell ref="A6:N6"/>
    <mergeCell ref="A7:N7"/>
    <mergeCell ref="A8:G8"/>
    <mergeCell ref="I8:N8"/>
    <mergeCell ref="A11:D12"/>
    <mergeCell ref="E11:G11"/>
    <mergeCell ref="I11:K12"/>
    <mergeCell ref="L11:N11"/>
  </mergeCells>
  <printOptions horizontalCentered="1"/>
  <pageMargins left="0.3937007874015748" right="0.3937007874015748" top="0.7874015748031497" bottom="0.984251968503937" header="0" footer="0"/>
  <pageSetup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3:BA822"/>
  <sheetViews>
    <sheetView tabSelected="1" workbookViewId="0" topLeftCell="F1">
      <selection activeCell="K24" sqref="K24"/>
    </sheetView>
  </sheetViews>
  <sheetFormatPr defaultColWidth="11.421875" defaultRowHeight="12.75"/>
  <cols>
    <col min="1" max="1" width="3.140625" style="0" customWidth="1"/>
    <col min="2" max="3" width="4.7109375" style="0" customWidth="1"/>
    <col min="4" max="4" width="54.140625" style="0" customWidth="1"/>
    <col min="5" max="5" width="15.421875" style="0" bestFit="1" customWidth="1"/>
    <col min="6" max="6" width="11.7109375" style="0" bestFit="1" customWidth="1"/>
    <col min="7" max="7" width="14.57421875" style="0" customWidth="1"/>
    <col min="8" max="8" width="0.9921875" style="0" customWidth="1"/>
    <col min="9" max="9" width="3.57421875" style="0" customWidth="1"/>
    <col min="10" max="10" width="4.140625" style="0" customWidth="1"/>
    <col min="11" max="11" width="54.8515625" style="0" customWidth="1"/>
    <col min="12" max="12" width="15.421875" style="0" bestFit="1" customWidth="1"/>
    <col min="13" max="13" width="11.7109375" style="0" bestFit="1" customWidth="1"/>
    <col min="14" max="14" width="14.140625" style="0" bestFit="1" customWidth="1"/>
  </cols>
  <sheetData>
    <row r="3" spans="1:14" ht="15">
      <c r="A3" s="71" t="s">
        <v>60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8">
      <c r="A4" s="72" t="s">
        <v>30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8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8">
      <c r="A6" s="72" t="s">
        <v>58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53" ht="13.5" thickBot="1">
      <c r="A7" s="73" t="s">
        <v>29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23.25" customHeight="1">
      <c r="A8" s="62" t="s">
        <v>31</v>
      </c>
      <c r="B8" s="63"/>
      <c r="C8" s="63"/>
      <c r="D8" s="63"/>
      <c r="E8" s="63"/>
      <c r="F8" s="63"/>
      <c r="G8" s="63"/>
      <c r="H8" s="20"/>
      <c r="I8" s="63" t="s">
        <v>32</v>
      </c>
      <c r="J8" s="63"/>
      <c r="K8" s="63"/>
      <c r="L8" s="63"/>
      <c r="M8" s="63"/>
      <c r="N8" s="6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5.25" customHeight="1">
      <c r="A9" s="2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3.5" thickBot="1">
      <c r="A10" s="65" t="s">
        <v>13</v>
      </c>
      <c r="B10" s="66"/>
      <c r="C10" s="66"/>
      <c r="D10" s="66"/>
      <c r="E10" s="67"/>
      <c r="F10" s="67"/>
      <c r="G10" s="68"/>
      <c r="H10" s="12"/>
      <c r="I10" s="69" t="s">
        <v>25</v>
      </c>
      <c r="J10" s="66"/>
      <c r="K10" s="66"/>
      <c r="L10" s="67"/>
      <c r="M10" s="67"/>
      <c r="N10" s="7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3.5" thickBot="1">
      <c r="A11" s="53" t="s">
        <v>12</v>
      </c>
      <c r="B11" s="54"/>
      <c r="C11" s="54"/>
      <c r="D11" s="54"/>
      <c r="E11" s="57" t="s">
        <v>23</v>
      </c>
      <c r="F11" s="58"/>
      <c r="G11" s="59"/>
      <c r="H11" s="18"/>
      <c r="I11" s="60" t="s">
        <v>12</v>
      </c>
      <c r="J11" s="54"/>
      <c r="K11" s="54"/>
      <c r="L11" s="57" t="s">
        <v>24</v>
      </c>
      <c r="M11" s="58"/>
      <c r="N11" s="5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3.5" thickBot="1">
      <c r="A12" s="55"/>
      <c r="B12" s="56"/>
      <c r="C12" s="56"/>
      <c r="D12" s="56"/>
      <c r="E12" s="42" t="s">
        <v>59</v>
      </c>
      <c r="F12" s="42" t="s">
        <v>28</v>
      </c>
      <c r="G12" s="42" t="s">
        <v>27</v>
      </c>
      <c r="H12" s="14"/>
      <c r="I12" s="61"/>
      <c r="J12" s="56"/>
      <c r="K12" s="56"/>
      <c r="L12" s="42" t="s">
        <v>59</v>
      </c>
      <c r="M12" s="43" t="s">
        <v>28</v>
      </c>
      <c r="N12" s="43" t="s">
        <v>27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3.5" thickBot="1">
      <c r="A13" s="49" t="s">
        <v>46</v>
      </c>
      <c r="B13" s="50"/>
      <c r="C13" s="50"/>
      <c r="D13" s="50"/>
      <c r="E13" s="51">
        <f>+E17+E35+E15</f>
        <v>250201965</v>
      </c>
      <c r="F13" s="51">
        <f>+F17+F35</f>
        <v>0</v>
      </c>
      <c r="G13" s="51">
        <f>+E13+F13</f>
        <v>250201965</v>
      </c>
      <c r="H13" s="19"/>
      <c r="I13" s="13" t="s">
        <v>46</v>
      </c>
      <c r="J13" s="15"/>
      <c r="K13" s="15"/>
      <c r="L13" s="44">
        <f>+L15+L25</f>
        <v>250201965</v>
      </c>
      <c r="M13" s="44">
        <f>+M15+M25</f>
        <v>0</v>
      </c>
      <c r="N13" s="44">
        <f>+N15+N25</f>
        <v>250201965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>
      <c r="A14" s="21"/>
      <c r="B14" s="5"/>
      <c r="C14" s="5"/>
      <c r="D14" s="5"/>
      <c r="E14" s="35"/>
      <c r="F14" s="34"/>
      <c r="G14" s="34"/>
      <c r="H14" s="30"/>
      <c r="I14" s="2"/>
      <c r="J14" s="3"/>
      <c r="K14" s="3"/>
      <c r="L14" s="45"/>
      <c r="M14" s="45"/>
      <c r="N14" s="4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3.5" thickBot="1">
      <c r="A15" s="23" t="s">
        <v>10</v>
      </c>
      <c r="B15" s="5"/>
      <c r="C15" s="5"/>
      <c r="D15" s="5"/>
      <c r="E15" s="47">
        <f>+'REC. PROPIOS'!E15+'REC. FISCALES'!E15</f>
        <v>0</v>
      </c>
      <c r="F15" s="35"/>
      <c r="G15" s="47">
        <f>+E15+F15</f>
        <v>0</v>
      </c>
      <c r="H15" s="24"/>
      <c r="I15" s="6" t="s">
        <v>47</v>
      </c>
      <c r="J15" s="5"/>
      <c r="K15" s="5"/>
      <c r="L15" s="39">
        <f>SUM(L16:L20)</f>
        <v>207005850</v>
      </c>
      <c r="M15" s="39">
        <f>SUM(M16:M20)</f>
        <v>-8512000</v>
      </c>
      <c r="N15" s="39">
        <f>SUM(N16:N20)</f>
        <v>198493850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>
      <c r="A16" s="23"/>
      <c r="B16" s="5"/>
      <c r="C16" s="5"/>
      <c r="D16" s="5"/>
      <c r="E16" s="35"/>
      <c r="F16" s="35"/>
      <c r="G16" s="35"/>
      <c r="H16" s="24"/>
      <c r="I16" s="4"/>
      <c r="J16" s="8" t="s">
        <v>14</v>
      </c>
      <c r="K16" s="5"/>
      <c r="L16" s="35">
        <f>+'REC. FISCALES'!L16+'REC. PROPIOS'!L16</f>
        <v>143785858</v>
      </c>
      <c r="M16" s="35">
        <f>+'REC. FISCALES'!M16+'REC. PROPIOS'!M16</f>
        <v>-9512000</v>
      </c>
      <c r="N16" s="35">
        <f>+L16+M16</f>
        <v>134273858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>
      <c r="A17" s="23" t="s">
        <v>0</v>
      </c>
      <c r="B17" s="5"/>
      <c r="C17" s="5"/>
      <c r="D17" s="5"/>
      <c r="E17" s="36">
        <f>E20+E23+E26+E29</f>
        <v>30000000</v>
      </c>
      <c r="F17" s="36">
        <f>F20+F23+F26</f>
        <v>0</v>
      </c>
      <c r="G17" s="36">
        <f>G20+G23+G26</f>
        <v>30000000</v>
      </c>
      <c r="H17" s="31"/>
      <c r="I17" s="7"/>
      <c r="J17" s="8" t="s">
        <v>15</v>
      </c>
      <c r="K17" s="8"/>
      <c r="L17" s="35">
        <f>+'REC. FISCALES'!L17+'REC. PROPIOS'!L17</f>
        <v>15423482</v>
      </c>
      <c r="M17" s="35">
        <f>+'REC. FISCALES'!M17+'REC. PROPIOS'!M17</f>
        <v>0</v>
      </c>
      <c r="N17" s="35">
        <f aca="true" t="shared" si="0" ref="N17:N37">+L17+M17</f>
        <v>15423482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>
      <c r="A18" s="21"/>
      <c r="B18" s="5"/>
      <c r="C18" s="5"/>
      <c r="D18" s="5"/>
      <c r="E18" s="35"/>
      <c r="F18" s="35"/>
      <c r="G18" s="35"/>
      <c r="H18" s="24"/>
      <c r="I18" s="7"/>
      <c r="J18" s="8" t="s">
        <v>16</v>
      </c>
      <c r="K18" s="8"/>
      <c r="L18" s="35">
        <f>+'REC. FISCALES'!L18+'REC. PROPIOS'!L18</f>
        <v>37313844</v>
      </c>
      <c r="M18" s="35">
        <f>+'REC. FISCALES'!M18+'REC. PROPIOS'!M18</f>
        <v>1000000</v>
      </c>
      <c r="N18" s="35">
        <f t="shared" si="0"/>
        <v>38313844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>
      <c r="A19" s="21"/>
      <c r="B19" s="5"/>
      <c r="C19" s="5"/>
      <c r="D19" s="5"/>
      <c r="E19" s="35"/>
      <c r="F19" s="35"/>
      <c r="G19" s="35"/>
      <c r="H19" s="24"/>
      <c r="I19" s="7"/>
      <c r="J19" s="8" t="s">
        <v>48</v>
      </c>
      <c r="K19" s="8"/>
      <c r="L19" s="35">
        <f>+'REC. FISCALES'!L19+'REC. PROPIOS'!L19</f>
        <v>0</v>
      </c>
      <c r="M19" s="35">
        <f>+'REC. FISCALES'!M19+'REC. PROPIOS'!M19</f>
        <v>0</v>
      </c>
      <c r="N19" s="35">
        <f t="shared" si="0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>
      <c r="A20" s="25"/>
      <c r="B20" s="8" t="s">
        <v>1</v>
      </c>
      <c r="C20" s="8"/>
      <c r="D20" s="8"/>
      <c r="E20" s="35"/>
      <c r="F20" s="35"/>
      <c r="G20" s="35"/>
      <c r="H20" s="24"/>
      <c r="I20" s="7"/>
      <c r="J20" s="8" t="s">
        <v>20</v>
      </c>
      <c r="K20" s="8"/>
      <c r="L20" s="35">
        <f>+'REC. FISCALES'!L20+'REC. PROPIOS'!L20</f>
        <v>10482666</v>
      </c>
      <c r="M20" s="35">
        <f>+'REC. FISCALES'!M20+'REC. PROPIOS'!M20</f>
        <v>0</v>
      </c>
      <c r="N20" s="35">
        <f t="shared" si="0"/>
        <v>10482666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>
      <c r="A21" s="25"/>
      <c r="B21" s="8"/>
      <c r="C21" s="9" t="s">
        <v>2</v>
      </c>
      <c r="D21" s="8"/>
      <c r="E21" s="35"/>
      <c r="F21" s="35"/>
      <c r="G21" s="35"/>
      <c r="H21" s="24"/>
      <c r="I21" s="7"/>
      <c r="J21" s="8" t="s">
        <v>17</v>
      </c>
      <c r="K21" s="8"/>
      <c r="L21" s="35"/>
      <c r="M21" s="35"/>
      <c r="N21" s="35">
        <f t="shared" si="0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25"/>
      <c r="B22" s="8"/>
      <c r="C22" s="9" t="s">
        <v>3</v>
      </c>
      <c r="D22" s="8"/>
      <c r="E22" s="35"/>
      <c r="F22" s="35"/>
      <c r="G22" s="35"/>
      <c r="H22" s="24"/>
      <c r="I22" s="7"/>
      <c r="J22" s="8"/>
      <c r="K22" s="8" t="s">
        <v>2</v>
      </c>
      <c r="L22" s="35"/>
      <c r="M22" s="35"/>
      <c r="N22" s="35">
        <f t="shared" si="0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>
      <c r="A23" s="25"/>
      <c r="B23" s="8" t="s">
        <v>4</v>
      </c>
      <c r="C23" s="8"/>
      <c r="D23" s="8"/>
      <c r="E23" s="35">
        <f>SUM(E24:E25)</f>
        <v>23549938</v>
      </c>
      <c r="F23" s="35"/>
      <c r="G23" s="35">
        <f>+E23+F23</f>
        <v>23549938</v>
      </c>
      <c r="H23" s="24"/>
      <c r="I23" s="7"/>
      <c r="J23" s="8"/>
      <c r="K23" s="8" t="s">
        <v>3</v>
      </c>
      <c r="L23" s="35"/>
      <c r="M23" s="35"/>
      <c r="N23" s="35">
        <f t="shared" si="0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25"/>
      <c r="B24" s="8"/>
      <c r="C24" s="9" t="s">
        <v>2</v>
      </c>
      <c r="D24" s="8"/>
      <c r="E24" s="35">
        <f>+'REC. FISCALES'!E24+'REC. PROPIOS'!E24</f>
        <v>23549938</v>
      </c>
      <c r="F24" s="35"/>
      <c r="G24" s="35">
        <f>+E24+F24</f>
        <v>23549938</v>
      </c>
      <c r="H24" s="24"/>
      <c r="I24" s="7"/>
      <c r="J24" s="8"/>
      <c r="K24" s="8"/>
      <c r="L24" s="35"/>
      <c r="M24" s="35"/>
      <c r="N24" s="35">
        <f t="shared" si="0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3.5" thickBot="1">
      <c r="A25" s="25"/>
      <c r="B25" s="8"/>
      <c r="C25" s="9" t="s">
        <v>3</v>
      </c>
      <c r="D25" s="8"/>
      <c r="E25" s="35"/>
      <c r="F25" s="35"/>
      <c r="G25" s="35"/>
      <c r="H25" s="24"/>
      <c r="I25" s="6" t="s">
        <v>18</v>
      </c>
      <c r="J25" s="8"/>
      <c r="K25" s="8"/>
      <c r="L25" s="39">
        <f>SUM(L26:L27)</f>
        <v>43196115</v>
      </c>
      <c r="M25" s="39">
        <f>SUM(M26:M27)</f>
        <v>8512000</v>
      </c>
      <c r="N25" s="39">
        <f t="shared" si="0"/>
        <v>51708115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25"/>
      <c r="B26" s="8" t="s">
        <v>5</v>
      </c>
      <c r="C26" s="8"/>
      <c r="D26" s="8"/>
      <c r="E26" s="35">
        <f>+E28+E27</f>
        <v>6450062</v>
      </c>
      <c r="F26" s="35"/>
      <c r="G26" s="35">
        <f>+E26+F26</f>
        <v>6450062</v>
      </c>
      <c r="H26" s="24"/>
      <c r="I26" s="4"/>
      <c r="J26" s="8" t="s">
        <v>19</v>
      </c>
      <c r="K26" s="5"/>
      <c r="L26" s="35">
        <f>+'REC. FISCALES'!L26+'REC. PROPIOS'!L26</f>
        <v>11994500</v>
      </c>
      <c r="M26" s="35">
        <f>+'REC. FISCALES'!M26+'REC. PROPIOS'!M26</f>
        <v>0</v>
      </c>
      <c r="N26" s="35">
        <f t="shared" si="0"/>
        <v>11994500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>
      <c r="A27" s="25"/>
      <c r="B27" s="8"/>
      <c r="C27" s="9" t="s">
        <v>33</v>
      </c>
      <c r="D27" s="8"/>
      <c r="E27" s="35"/>
      <c r="F27" s="35"/>
      <c r="G27" s="35"/>
      <c r="H27" s="24"/>
      <c r="I27" s="4"/>
      <c r="J27" s="8" t="s">
        <v>49</v>
      </c>
      <c r="K27" s="5"/>
      <c r="L27" s="35">
        <f>+'REC. FISCALES'!L27+'REC. PROPIOS'!L27</f>
        <v>31201615</v>
      </c>
      <c r="M27" s="35">
        <f>+'REC. FISCALES'!M27+'REC. PROPIOS'!M27</f>
        <v>8512000</v>
      </c>
      <c r="N27" s="35">
        <f t="shared" si="0"/>
        <v>39713615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>
      <c r="A28" s="25"/>
      <c r="B28" s="8"/>
      <c r="C28" s="9" t="s">
        <v>34</v>
      </c>
      <c r="D28" s="8"/>
      <c r="E28" s="35">
        <f>+'REC. FISCALES'!E28+'REC. PROPIOS'!E28</f>
        <v>6450062</v>
      </c>
      <c r="F28" s="35"/>
      <c r="G28" s="35">
        <f>+E28+F28</f>
        <v>6450062</v>
      </c>
      <c r="H28" s="24"/>
      <c r="I28" s="4"/>
      <c r="J28" s="8" t="s">
        <v>20</v>
      </c>
      <c r="K28" s="5"/>
      <c r="L28" s="35"/>
      <c r="M28" s="35"/>
      <c r="N28" s="35">
        <f t="shared" si="0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3.5" thickBot="1">
      <c r="A29" s="25"/>
      <c r="B29" s="8" t="s">
        <v>6</v>
      </c>
      <c r="C29" s="8"/>
      <c r="D29" s="8"/>
      <c r="E29" s="35">
        <f>+E30+E31</f>
        <v>0</v>
      </c>
      <c r="F29" s="35"/>
      <c r="G29" s="35">
        <f>+E29+F29</f>
        <v>0</v>
      </c>
      <c r="H29" s="24"/>
      <c r="I29" s="6" t="s">
        <v>43</v>
      </c>
      <c r="J29" s="5"/>
      <c r="K29" s="5"/>
      <c r="L29" s="37"/>
      <c r="M29" s="37"/>
      <c r="N29" s="37">
        <f t="shared" si="0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3.5" thickBot="1">
      <c r="A30" s="25"/>
      <c r="B30" s="8"/>
      <c r="C30" s="9" t="s">
        <v>35</v>
      </c>
      <c r="D30" s="8"/>
      <c r="E30" s="35"/>
      <c r="F30" s="35"/>
      <c r="G30" s="35"/>
      <c r="H30" s="24"/>
      <c r="I30" s="6" t="s">
        <v>50</v>
      </c>
      <c r="J30" s="5"/>
      <c r="K30" s="5"/>
      <c r="L30" s="40"/>
      <c r="M30" s="40"/>
      <c r="N30" s="40">
        <f t="shared" si="0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3.5" thickBot="1">
      <c r="A31" s="25"/>
      <c r="B31" s="8"/>
      <c r="C31" s="9" t="s">
        <v>36</v>
      </c>
      <c r="D31" s="8"/>
      <c r="E31" s="37"/>
      <c r="F31" s="37"/>
      <c r="G31" s="37"/>
      <c r="H31" s="24"/>
      <c r="I31" s="7"/>
      <c r="J31" s="8" t="s">
        <v>38</v>
      </c>
      <c r="K31" s="8"/>
      <c r="L31" s="35"/>
      <c r="M31" s="35"/>
      <c r="N31" s="35">
        <f t="shared" si="0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>
      <c r="A32" s="23" t="s">
        <v>37</v>
      </c>
      <c r="B32" s="5"/>
      <c r="C32" s="5"/>
      <c r="D32" s="5"/>
      <c r="E32" s="35"/>
      <c r="F32" s="35"/>
      <c r="G32" s="35"/>
      <c r="H32" s="24"/>
      <c r="I32" s="7"/>
      <c r="J32" s="8" t="s">
        <v>21</v>
      </c>
      <c r="K32" s="8"/>
      <c r="L32" s="35"/>
      <c r="M32" s="35"/>
      <c r="N32" s="35">
        <f t="shared" si="0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3.5" thickBot="1">
      <c r="A33" s="23"/>
      <c r="B33" s="9" t="s">
        <v>38</v>
      </c>
      <c r="C33" s="9"/>
      <c r="D33" s="5"/>
      <c r="E33" s="35"/>
      <c r="F33" s="35"/>
      <c r="G33" s="35"/>
      <c r="H33" s="24"/>
      <c r="I33" s="6" t="s">
        <v>51</v>
      </c>
      <c r="J33" s="8"/>
      <c r="K33" s="8"/>
      <c r="L33" s="39">
        <f>+L25+L15</f>
        <v>250201965</v>
      </c>
      <c r="M33" s="39">
        <f>+M25+M15</f>
        <v>0</v>
      </c>
      <c r="N33" s="39">
        <f t="shared" si="0"/>
        <v>250201965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3.5" thickBot="1">
      <c r="A34" s="23"/>
      <c r="B34" s="9" t="s">
        <v>21</v>
      </c>
      <c r="C34" s="9"/>
      <c r="D34" s="5"/>
      <c r="E34" s="37"/>
      <c r="F34" s="37"/>
      <c r="G34" s="37"/>
      <c r="H34" s="24"/>
      <c r="I34" s="6" t="s">
        <v>52</v>
      </c>
      <c r="J34" s="8"/>
      <c r="K34" s="8"/>
      <c r="L34" s="40"/>
      <c r="M34" s="40"/>
      <c r="N34" s="40">
        <f t="shared" si="0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3.5" thickBot="1">
      <c r="A35" s="23" t="s">
        <v>39</v>
      </c>
      <c r="B35" s="5"/>
      <c r="C35" s="5"/>
      <c r="D35" s="5"/>
      <c r="E35" s="38">
        <f>+E36+E39</f>
        <v>220201965</v>
      </c>
      <c r="F35" s="38">
        <f>+F36+F39</f>
        <v>0</v>
      </c>
      <c r="G35" s="38">
        <f>+G36+G39</f>
        <v>220201965</v>
      </c>
      <c r="H35" s="31"/>
      <c r="I35" s="7"/>
      <c r="J35" s="8" t="s">
        <v>53</v>
      </c>
      <c r="K35" s="8"/>
      <c r="L35" s="35"/>
      <c r="M35" s="35"/>
      <c r="N35" s="35">
        <f t="shared" si="0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>
      <c r="A36" s="21"/>
      <c r="B36" s="5" t="s">
        <v>7</v>
      </c>
      <c r="C36" s="5"/>
      <c r="D36" s="5"/>
      <c r="E36" s="35">
        <f>+E37+E38</f>
        <v>9827666</v>
      </c>
      <c r="F36" s="35">
        <f>+F37+F38</f>
        <v>0</v>
      </c>
      <c r="G36" s="35">
        <f aca="true" t="shared" si="1" ref="G36:G43">+E36+F36</f>
        <v>9827666</v>
      </c>
      <c r="H36" s="24"/>
      <c r="I36" s="7"/>
      <c r="J36" s="8" t="s">
        <v>54</v>
      </c>
      <c r="K36" s="8"/>
      <c r="L36" s="35"/>
      <c r="M36" s="35"/>
      <c r="N36" s="35">
        <f t="shared" si="0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3.5" thickBot="1">
      <c r="A37" s="25"/>
      <c r="B37" s="8"/>
      <c r="C37" s="9" t="s">
        <v>8</v>
      </c>
      <c r="D37" s="8"/>
      <c r="E37" s="35">
        <f>+'REC. FISCALES'!E37+'REC. PROPIOS'!E37</f>
        <v>9827666</v>
      </c>
      <c r="F37" s="35">
        <f>+'REC. FISCALES'!F37+'REC. PROPIOS'!F37</f>
        <v>0</v>
      </c>
      <c r="G37" s="35">
        <f t="shared" si="1"/>
        <v>9827666</v>
      </c>
      <c r="H37" s="24"/>
      <c r="I37" s="6" t="s">
        <v>22</v>
      </c>
      <c r="J37" s="8"/>
      <c r="K37" s="8"/>
      <c r="L37" s="46"/>
      <c r="M37" s="46"/>
      <c r="N37" s="39">
        <f t="shared" si="0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>
      <c r="A38" s="25"/>
      <c r="B38" s="8"/>
      <c r="C38" s="9" t="s">
        <v>9</v>
      </c>
      <c r="D38" s="8"/>
      <c r="E38" s="35">
        <f>+'REC. FISCALES'!E38+'REC. PROPIOS'!E38</f>
        <v>0</v>
      </c>
      <c r="F38" s="35">
        <f>+'REC. FISCALES'!F38+'REC. PROPIOS'!F38</f>
        <v>0</v>
      </c>
      <c r="G38" s="35">
        <f t="shared" si="1"/>
        <v>0</v>
      </c>
      <c r="H38" s="24"/>
      <c r="I38" s="7"/>
      <c r="J38" s="8"/>
      <c r="K38" s="8"/>
      <c r="L38" s="45"/>
      <c r="M38" s="35"/>
      <c r="N38" s="3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2.75">
      <c r="A39" s="21"/>
      <c r="B39" s="8" t="s">
        <v>40</v>
      </c>
      <c r="C39" s="8"/>
      <c r="D39" s="8"/>
      <c r="E39" s="35">
        <f>+E40+E43</f>
        <v>210374299</v>
      </c>
      <c r="F39" s="35">
        <f>+F40+F43</f>
        <v>0</v>
      </c>
      <c r="G39" s="35">
        <f t="shared" si="1"/>
        <v>210374299</v>
      </c>
      <c r="H39" s="24"/>
      <c r="I39" s="4"/>
      <c r="J39" s="5"/>
      <c r="K39" s="5"/>
      <c r="L39" s="45"/>
      <c r="M39" s="35"/>
      <c r="N39" s="3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2.75">
      <c r="A40" s="21"/>
      <c r="B40" s="8"/>
      <c r="C40" s="8" t="s">
        <v>8</v>
      </c>
      <c r="D40" s="8"/>
      <c r="E40" s="35">
        <f>+E41+E42</f>
        <v>169624299</v>
      </c>
      <c r="F40" s="35">
        <f>+F41+F42</f>
        <v>0</v>
      </c>
      <c r="G40" s="35">
        <f t="shared" si="1"/>
        <v>169624299</v>
      </c>
      <c r="H40" s="24"/>
      <c r="I40" s="7"/>
      <c r="J40" s="8"/>
      <c r="K40" s="5"/>
      <c r="L40" s="45"/>
      <c r="M40" s="35"/>
      <c r="N40" s="3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2.75">
      <c r="A41" s="21"/>
      <c r="B41" s="8"/>
      <c r="C41" s="8"/>
      <c r="D41" s="8" t="s">
        <v>14</v>
      </c>
      <c r="E41" s="35">
        <f>+'REC. FISCALES'!E41+'REC. PROPIOS'!E41</f>
        <v>120074858</v>
      </c>
      <c r="F41" s="35">
        <f>+'REC. FISCALES'!F41+'REC. PROPIOS'!F41</f>
        <v>0</v>
      </c>
      <c r="G41" s="35">
        <f t="shared" si="1"/>
        <v>120074858</v>
      </c>
      <c r="H41" s="24"/>
      <c r="I41" s="7"/>
      <c r="J41" s="8"/>
      <c r="K41" s="5"/>
      <c r="L41" s="45"/>
      <c r="M41" s="35"/>
      <c r="N41" s="3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>
      <c r="A42" s="21"/>
      <c r="B42" s="8"/>
      <c r="C42" s="8"/>
      <c r="D42" s="8" t="s">
        <v>41</v>
      </c>
      <c r="E42" s="35">
        <f>+'REC. FISCALES'!E42+'REC. PROPIOS'!E42</f>
        <v>49549441</v>
      </c>
      <c r="F42" s="35">
        <f>+'REC. FISCALES'!F42+'REC. PROPIOS'!F42</f>
        <v>0</v>
      </c>
      <c r="G42" s="35">
        <f t="shared" si="1"/>
        <v>49549441</v>
      </c>
      <c r="H42" s="24"/>
      <c r="I42" s="4"/>
      <c r="J42" s="5"/>
      <c r="K42" s="5"/>
      <c r="L42" s="45"/>
      <c r="M42" s="35"/>
      <c r="N42" s="3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2.75">
      <c r="A43" s="21"/>
      <c r="B43" s="8"/>
      <c r="C43" s="8" t="s">
        <v>18</v>
      </c>
      <c r="D43" s="8"/>
      <c r="E43" s="35">
        <f>+'REC. FISCALES'!E43+'REC. PROPIOS'!E43</f>
        <v>40750000</v>
      </c>
      <c r="F43" s="35">
        <f>+'REC. FISCALES'!F43+'REC. PROPIOS'!F43</f>
        <v>0</v>
      </c>
      <c r="G43" s="35">
        <f t="shared" si="1"/>
        <v>40750000</v>
      </c>
      <c r="H43" s="24"/>
      <c r="I43" s="4"/>
      <c r="J43" s="5"/>
      <c r="K43" s="5"/>
      <c r="L43" s="45"/>
      <c r="M43" s="35"/>
      <c r="N43" s="3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21"/>
      <c r="B44" s="8"/>
      <c r="C44" s="8" t="s">
        <v>42</v>
      </c>
      <c r="D44" s="8"/>
      <c r="E44" s="35"/>
      <c r="F44" s="35"/>
      <c r="G44" s="35"/>
      <c r="H44" s="24"/>
      <c r="I44" s="4"/>
      <c r="J44" s="5"/>
      <c r="K44" s="5"/>
      <c r="L44" s="45"/>
      <c r="M44" s="35"/>
      <c r="N44" s="3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21"/>
      <c r="B45" s="8"/>
      <c r="C45" s="8" t="s">
        <v>43</v>
      </c>
      <c r="D45" s="8"/>
      <c r="E45" s="35"/>
      <c r="F45" s="35"/>
      <c r="G45" s="35"/>
      <c r="H45" s="24"/>
      <c r="I45" s="6"/>
      <c r="J45" s="5"/>
      <c r="K45" s="5"/>
      <c r="L45" s="45"/>
      <c r="M45" s="47"/>
      <c r="N45" s="4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21"/>
      <c r="B46" s="8"/>
      <c r="C46" s="8" t="s">
        <v>44</v>
      </c>
      <c r="D46" s="8"/>
      <c r="E46" s="35"/>
      <c r="F46" s="35"/>
      <c r="G46" s="35"/>
      <c r="H46" s="24"/>
      <c r="I46" s="6"/>
      <c r="J46" s="5"/>
      <c r="K46" s="5"/>
      <c r="L46" s="45"/>
      <c r="M46" s="47"/>
      <c r="N46" s="4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3.5" thickBot="1">
      <c r="A47" s="23" t="s">
        <v>45</v>
      </c>
      <c r="B47" s="5"/>
      <c r="C47" s="5"/>
      <c r="D47" s="5"/>
      <c r="E47" s="39">
        <f>+E35+E17</f>
        <v>250201965</v>
      </c>
      <c r="F47" s="39">
        <f>+F35+F17</f>
        <v>0</v>
      </c>
      <c r="G47" s="39">
        <f>+G35+G17</f>
        <v>250201965</v>
      </c>
      <c r="H47" s="31"/>
      <c r="I47" s="6"/>
      <c r="J47" s="5"/>
      <c r="K47" s="5"/>
      <c r="L47" s="45"/>
      <c r="M47" s="35"/>
      <c r="N47" s="3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3.5" thickBot="1">
      <c r="A48" s="23" t="s">
        <v>11</v>
      </c>
      <c r="B48" s="5"/>
      <c r="C48" s="5"/>
      <c r="D48" s="5"/>
      <c r="E48" s="40"/>
      <c r="F48" s="40"/>
      <c r="G48" s="40"/>
      <c r="H48" s="24"/>
      <c r="I48" s="6"/>
      <c r="J48" s="5"/>
      <c r="K48" s="5"/>
      <c r="L48" s="45"/>
      <c r="M48" s="35"/>
      <c r="N48" s="3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23"/>
      <c r="B49" s="8" t="s">
        <v>2</v>
      </c>
      <c r="C49" s="5"/>
      <c r="D49" s="5"/>
      <c r="E49" s="41"/>
      <c r="F49" s="41"/>
      <c r="G49" s="41"/>
      <c r="H49" s="24"/>
      <c r="I49" s="6"/>
      <c r="J49" s="5"/>
      <c r="K49" s="5"/>
      <c r="L49" s="48"/>
      <c r="M49" s="35"/>
      <c r="N49" s="3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3.5" thickBot="1">
      <c r="A50" s="29"/>
      <c r="B50" s="26" t="s">
        <v>3</v>
      </c>
      <c r="C50" s="27"/>
      <c r="D50" s="27"/>
      <c r="E50" s="37"/>
      <c r="F50" s="37"/>
      <c r="G50" s="37"/>
      <c r="H50" s="32"/>
      <c r="I50" s="28"/>
      <c r="J50" s="27"/>
      <c r="K50" s="27"/>
      <c r="L50" s="46"/>
      <c r="M50" s="37"/>
      <c r="N50" s="3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6"/>
      <c r="M51" s="10"/>
      <c r="N51" s="1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6"/>
      <c r="M52" s="10"/>
      <c r="N52" s="1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6"/>
      <c r="M53" s="10"/>
      <c r="N53" s="1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6"/>
      <c r="M54" s="10"/>
      <c r="N54" s="1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6"/>
      <c r="M55" s="10"/>
      <c r="N55" s="1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6"/>
      <c r="M56" s="10"/>
      <c r="N56" s="1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6"/>
      <c r="M57" s="10"/>
      <c r="N57" s="1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6"/>
      <c r="M58" s="10"/>
      <c r="N58" s="1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6"/>
      <c r="M59" s="10"/>
      <c r="N59" s="1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6"/>
      <c r="M60" s="10"/>
      <c r="N60" s="1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6"/>
      <c r="M61" s="10"/>
      <c r="N61" s="10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6"/>
      <c r="M62" s="10"/>
      <c r="N62" s="1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7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7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7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7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7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7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7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7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7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7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7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7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7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7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7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7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7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7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7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7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7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7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7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7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7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7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7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7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7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7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7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7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7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7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7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7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7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7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7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7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7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7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7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7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7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7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7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7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7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7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7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7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7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7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7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7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7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7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7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7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7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7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7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7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7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7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7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7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7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7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7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7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7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7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7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7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7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7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7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7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7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7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7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7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7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7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7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7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7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7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7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7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7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7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7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7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7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7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7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7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7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7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7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7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7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7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7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7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7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7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7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7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7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7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7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7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7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7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7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7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7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7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7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7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7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7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7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7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7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7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7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7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7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7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7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7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7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7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7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7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7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7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7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7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7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7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7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7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7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7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7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7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7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7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7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7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7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7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7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7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7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7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7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7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7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7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7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7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7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7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7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7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7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7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7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7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7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7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7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7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7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7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7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7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7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7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7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7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7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7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7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ht="12.75">
      <c r="L294" s="17"/>
    </row>
    <row r="295" ht="12.75">
      <c r="L295" s="17"/>
    </row>
    <row r="296" ht="12.75">
      <c r="L296" s="17"/>
    </row>
    <row r="297" ht="12.75">
      <c r="L297" s="17"/>
    </row>
    <row r="298" ht="12.75">
      <c r="L298" s="17"/>
    </row>
    <row r="299" ht="12.75">
      <c r="L299" s="17"/>
    </row>
    <row r="300" ht="12.75">
      <c r="L300" s="17"/>
    </row>
    <row r="301" ht="12.75">
      <c r="L301" s="17"/>
    </row>
    <row r="302" ht="12.75">
      <c r="L302" s="17"/>
    </row>
    <row r="303" ht="12.75">
      <c r="L303" s="17"/>
    </row>
    <row r="304" ht="12.75">
      <c r="L304" s="17"/>
    </row>
    <row r="305" ht="12.75">
      <c r="L305" s="17"/>
    </row>
    <row r="306" ht="12.75">
      <c r="L306" s="17"/>
    </row>
    <row r="307" ht="12.75">
      <c r="L307" s="17"/>
    </row>
    <row r="308" ht="12.75">
      <c r="L308" s="17"/>
    </row>
    <row r="309" ht="12.75">
      <c r="L309" s="17"/>
    </row>
    <row r="310" ht="12.75">
      <c r="L310" s="17"/>
    </row>
    <row r="311" ht="12.75">
      <c r="L311" s="17"/>
    </row>
    <row r="312" ht="12.75">
      <c r="L312" s="17"/>
    </row>
    <row r="313" ht="12.75">
      <c r="L313" s="17"/>
    </row>
    <row r="314" ht="12.75">
      <c r="L314" s="17"/>
    </row>
    <row r="315" ht="12.75">
      <c r="L315" s="17"/>
    </row>
    <row r="316" ht="12.75">
      <c r="L316" s="17"/>
    </row>
    <row r="317" ht="12.75">
      <c r="L317" s="17"/>
    </row>
    <row r="318" ht="12.75">
      <c r="L318" s="17"/>
    </row>
    <row r="319" ht="12.75">
      <c r="L319" s="17"/>
    </row>
    <row r="320" ht="12.75">
      <c r="L320" s="17"/>
    </row>
    <row r="321" ht="12.75">
      <c r="L321" s="17"/>
    </row>
    <row r="322" ht="12.75">
      <c r="L322" s="17"/>
    </row>
    <row r="323" ht="12.75">
      <c r="L323" s="17"/>
    </row>
    <row r="324" ht="12.75">
      <c r="L324" s="17"/>
    </row>
    <row r="325" ht="12.75">
      <c r="L325" s="17"/>
    </row>
    <row r="326" ht="12.75">
      <c r="L326" s="17"/>
    </row>
    <row r="327" ht="12.75">
      <c r="L327" s="17"/>
    </row>
    <row r="328" ht="12.75">
      <c r="L328" s="17"/>
    </row>
    <row r="329" ht="12.75">
      <c r="L329" s="17"/>
    </row>
    <row r="330" ht="12.75">
      <c r="L330" s="17"/>
    </row>
    <row r="331" ht="12.75">
      <c r="L331" s="17"/>
    </row>
    <row r="332" ht="12.75">
      <c r="L332" s="17"/>
    </row>
    <row r="333" ht="12.75">
      <c r="L333" s="17"/>
    </row>
    <row r="334" ht="12.75">
      <c r="L334" s="17"/>
    </row>
    <row r="335" ht="12.75">
      <c r="L335" s="17"/>
    </row>
    <row r="336" ht="12.75">
      <c r="L336" s="17"/>
    </row>
    <row r="337" ht="12.75">
      <c r="L337" s="17"/>
    </row>
    <row r="338" ht="12.75">
      <c r="L338" s="17"/>
    </row>
    <row r="339" ht="12.75">
      <c r="L339" s="17"/>
    </row>
    <row r="340" ht="12.75">
      <c r="L340" s="17"/>
    </row>
    <row r="341" ht="12.75">
      <c r="L341" s="17"/>
    </row>
    <row r="342" ht="12.75">
      <c r="L342" s="17"/>
    </row>
    <row r="343" ht="12.75">
      <c r="L343" s="17"/>
    </row>
    <row r="344" ht="12.75">
      <c r="L344" s="17"/>
    </row>
    <row r="345" ht="12.75">
      <c r="L345" s="17"/>
    </row>
    <row r="346" ht="12.75">
      <c r="L346" s="17"/>
    </row>
    <row r="347" ht="12.75">
      <c r="L347" s="17"/>
    </row>
    <row r="348" ht="12.75">
      <c r="L348" s="17"/>
    </row>
    <row r="349" ht="12.75">
      <c r="L349" s="17"/>
    </row>
    <row r="350" ht="12.75">
      <c r="L350" s="17"/>
    </row>
    <row r="351" ht="12.75">
      <c r="L351" s="17"/>
    </row>
    <row r="352" ht="12.75">
      <c r="L352" s="17"/>
    </row>
    <row r="353" ht="12.75">
      <c r="L353" s="17"/>
    </row>
    <row r="354" ht="12.75">
      <c r="L354" s="17"/>
    </row>
    <row r="355" ht="12.75">
      <c r="L355" s="17"/>
    </row>
    <row r="356" ht="12.75">
      <c r="L356" s="17"/>
    </row>
    <row r="357" ht="12.75">
      <c r="L357" s="17"/>
    </row>
    <row r="358" ht="12.75">
      <c r="L358" s="17"/>
    </row>
    <row r="359" ht="12.75">
      <c r="L359" s="17"/>
    </row>
    <row r="360" ht="12.75">
      <c r="L360" s="17"/>
    </row>
    <row r="361" ht="12.75">
      <c r="L361" s="17"/>
    </row>
    <row r="362" ht="12.75">
      <c r="L362" s="17"/>
    </row>
    <row r="363" ht="12.75">
      <c r="L363" s="17"/>
    </row>
    <row r="364" ht="12.75">
      <c r="L364" s="17"/>
    </row>
    <row r="365" ht="12.75">
      <c r="L365" s="17"/>
    </row>
    <row r="366" ht="12.75">
      <c r="L366" s="17"/>
    </row>
    <row r="367" ht="12.75">
      <c r="L367" s="17"/>
    </row>
    <row r="368" ht="12.75">
      <c r="L368" s="17"/>
    </row>
    <row r="369" ht="12.75">
      <c r="L369" s="17"/>
    </row>
    <row r="370" ht="12.75">
      <c r="L370" s="17"/>
    </row>
    <row r="371" ht="12.75">
      <c r="L371" s="17"/>
    </row>
    <row r="372" ht="12.75">
      <c r="L372" s="17"/>
    </row>
    <row r="373" ht="12.75">
      <c r="L373" s="17"/>
    </row>
    <row r="374" ht="12.75">
      <c r="L374" s="17"/>
    </row>
    <row r="375" ht="12.75">
      <c r="L375" s="17"/>
    </row>
    <row r="376" ht="12.75">
      <c r="L376" s="17"/>
    </row>
    <row r="377" ht="12.75">
      <c r="L377" s="17"/>
    </row>
    <row r="378" ht="12.75">
      <c r="L378" s="17"/>
    </row>
    <row r="379" ht="12.75">
      <c r="L379" s="17"/>
    </row>
    <row r="380" ht="12.75">
      <c r="L380" s="17"/>
    </row>
    <row r="381" ht="12.75">
      <c r="L381" s="17"/>
    </row>
    <row r="382" ht="12.75">
      <c r="L382" s="17"/>
    </row>
    <row r="383" ht="12.75">
      <c r="L383" s="17"/>
    </row>
    <row r="384" ht="12.75">
      <c r="L384" s="17"/>
    </row>
    <row r="385" ht="12.75">
      <c r="L385" s="17"/>
    </row>
    <row r="386" ht="12.75">
      <c r="L386" s="17"/>
    </row>
    <row r="387" ht="12.75">
      <c r="L387" s="17"/>
    </row>
    <row r="388" ht="12.75">
      <c r="L388" s="17"/>
    </row>
    <row r="389" ht="12.75">
      <c r="L389" s="17"/>
    </row>
    <row r="390" ht="12.75">
      <c r="L390" s="17"/>
    </row>
    <row r="391" ht="12.75">
      <c r="L391" s="17"/>
    </row>
    <row r="392" ht="12.75">
      <c r="L392" s="17"/>
    </row>
    <row r="393" ht="12.75">
      <c r="L393" s="17"/>
    </row>
    <row r="394" ht="12.75">
      <c r="L394" s="17"/>
    </row>
    <row r="395" ht="12.75">
      <c r="L395" s="17"/>
    </row>
    <row r="396" ht="12.75">
      <c r="L396" s="17"/>
    </row>
    <row r="397" ht="12.75">
      <c r="L397" s="17"/>
    </row>
    <row r="398" ht="12.75">
      <c r="L398" s="17"/>
    </row>
    <row r="399" ht="12.75">
      <c r="L399" s="17"/>
    </row>
    <row r="400" ht="12.75">
      <c r="L400" s="17"/>
    </row>
    <row r="401" ht="12.75">
      <c r="L401" s="17"/>
    </row>
    <row r="402" ht="12.75">
      <c r="L402" s="17"/>
    </row>
    <row r="403" ht="12.75">
      <c r="L403" s="17"/>
    </row>
    <row r="404" ht="12.75">
      <c r="L404" s="17"/>
    </row>
    <row r="405" ht="12.75">
      <c r="L405" s="17"/>
    </row>
    <row r="406" ht="12.75">
      <c r="L406" s="17"/>
    </row>
    <row r="407" ht="12.75">
      <c r="L407" s="17"/>
    </row>
    <row r="408" ht="12.75">
      <c r="L408" s="17"/>
    </row>
    <row r="409" ht="12.75">
      <c r="L409" s="17"/>
    </row>
    <row r="410" ht="12.75">
      <c r="L410" s="17"/>
    </row>
    <row r="411" ht="12.75">
      <c r="L411" s="17"/>
    </row>
    <row r="412" ht="12.75">
      <c r="L412" s="17"/>
    </row>
    <row r="413" ht="12.75">
      <c r="L413" s="17"/>
    </row>
    <row r="414" ht="12.75">
      <c r="L414" s="17"/>
    </row>
    <row r="415" ht="12.75">
      <c r="L415" s="17"/>
    </row>
    <row r="416" ht="12.75">
      <c r="L416" s="17"/>
    </row>
    <row r="417" ht="12.75">
      <c r="L417" s="17"/>
    </row>
    <row r="418" ht="12.75">
      <c r="L418" s="17"/>
    </row>
    <row r="419" ht="12.75">
      <c r="L419" s="17"/>
    </row>
    <row r="420" ht="12.75">
      <c r="L420" s="17"/>
    </row>
    <row r="421" ht="12.75">
      <c r="L421" s="17"/>
    </row>
    <row r="422" ht="12.75">
      <c r="L422" s="17"/>
    </row>
    <row r="423" ht="12.75">
      <c r="L423" s="17"/>
    </row>
    <row r="424" ht="12.75">
      <c r="L424" s="17"/>
    </row>
    <row r="425" ht="12.75">
      <c r="L425" s="17"/>
    </row>
    <row r="426" ht="12.75">
      <c r="L426" s="17"/>
    </row>
    <row r="427" ht="12.75">
      <c r="L427" s="17"/>
    </row>
    <row r="428" ht="12.75">
      <c r="L428" s="17"/>
    </row>
    <row r="429" ht="12.75">
      <c r="L429" s="17"/>
    </row>
    <row r="430" ht="12.75">
      <c r="L430" s="17"/>
    </row>
    <row r="431" ht="12.75">
      <c r="L431" s="17"/>
    </row>
    <row r="432" ht="12.75">
      <c r="L432" s="17"/>
    </row>
    <row r="433" ht="12.75">
      <c r="L433" s="17"/>
    </row>
    <row r="434" ht="12.75">
      <c r="L434" s="17"/>
    </row>
    <row r="435" ht="12.75">
      <c r="L435" s="17"/>
    </row>
    <row r="436" ht="12.75">
      <c r="L436" s="17"/>
    </row>
    <row r="437" ht="12.75">
      <c r="L437" s="17"/>
    </row>
    <row r="438" ht="12.75">
      <c r="L438" s="17"/>
    </row>
    <row r="439" ht="12.75">
      <c r="L439" s="17"/>
    </row>
    <row r="440" ht="12.75">
      <c r="L440" s="17"/>
    </row>
    <row r="441" ht="12.75">
      <c r="L441" s="17"/>
    </row>
    <row r="442" ht="12.75">
      <c r="L442" s="17"/>
    </row>
    <row r="443" ht="12.75">
      <c r="L443" s="17"/>
    </row>
    <row r="444" ht="12.75">
      <c r="L444" s="17"/>
    </row>
    <row r="445" ht="12.75">
      <c r="L445" s="17"/>
    </row>
    <row r="446" ht="12.75">
      <c r="L446" s="17"/>
    </row>
    <row r="447" ht="12.75">
      <c r="L447" s="17"/>
    </row>
    <row r="448" ht="12.75">
      <c r="L448" s="17"/>
    </row>
    <row r="449" ht="12.75">
      <c r="L449" s="17"/>
    </row>
    <row r="450" ht="12.75">
      <c r="L450" s="17"/>
    </row>
    <row r="451" ht="12.75">
      <c r="L451" s="17"/>
    </row>
    <row r="452" ht="12.75">
      <c r="L452" s="17"/>
    </row>
    <row r="453" ht="12.75">
      <c r="L453" s="17"/>
    </row>
    <row r="454" ht="12.75">
      <c r="L454" s="17"/>
    </row>
    <row r="455" ht="12.75">
      <c r="L455" s="17"/>
    </row>
    <row r="456" ht="12.75">
      <c r="L456" s="17"/>
    </row>
    <row r="457" ht="12.75">
      <c r="L457" s="17"/>
    </row>
    <row r="458" ht="12.75">
      <c r="L458" s="17"/>
    </row>
    <row r="459" ht="12.75">
      <c r="L459" s="17"/>
    </row>
    <row r="460" ht="12.75">
      <c r="L460" s="17"/>
    </row>
    <row r="461" ht="12.75">
      <c r="L461" s="17"/>
    </row>
    <row r="462" ht="12.75">
      <c r="L462" s="17"/>
    </row>
    <row r="463" ht="12.75">
      <c r="L463" s="17"/>
    </row>
    <row r="464" ht="12.75">
      <c r="L464" s="17"/>
    </row>
    <row r="465" ht="12.75">
      <c r="L465" s="17"/>
    </row>
    <row r="466" ht="12.75">
      <c r="L466" s="17"/>
    </row>
    <row r="467" ht="12.75">
      <c r="L467" s="17"/>
    </row>
    <row r="468" ht="12.75">
      <c r="L468" s="17"/>
    </row>
    <row r="469" ht="12.75">
      <c r="L469" s="17"/>
    </row>
    <row r="470" ht="12.75">
      <c r="L470" s="17"/>
    </row>
    <row r="471" ht="12.75">
      <c r="L471" s="17"/>
    </row>
    <row r="472" ht="12.75">
      <c r="L472" s="17"/>
    </row>
    <row r="473" ht="12.75">
      <c r="L473" s="17"/>
    </row>
    <row r="474" ht="12.75">
      <c r="L474" s="17"/>
    </row>
    <row r="475" ht="12.75">
      <c r="L475" s="17"/>
    </row>
    <row r="476" ht="12.75">
      <c r="L476" s="17"/>
    </row>
    <row r="477" ht="12.75">
      <c r="L477" s="17"/>
    </row>
    <row r="478" ht="12.75">
      <c r="L478" s="17"/>
    </row>
    <row r="479" ht="12.75">
      <c r="L479" s="17"/>
    </row>
    <row r="480" ht="12.75">
      <c r="L480" s="17"/>
    </row>
    <row r="481" ht="12.75">
      <c r="L481" s="17"/>
    </row>
    <row r="482" ht="12.75">
      <c r="L482" s="17"/>
    </row>
    <row r="483" ht="12.75">
      <c r="L483" s="17"/>
    </row>
    <row r="484" ht="12.75">
      <c r="L484" s="17"/>
    </row>
    <row r="485" ht="12.75">
      <c r="L485" s="17"/>
    </row>
    <row r="486" ht="12.75">
      <c r="L486" s="17"/>
    </row>
    <row r="487" ht="12.75">
      <c r="L487" s="17"/>
    </row>
    <row r="488" ht="12.75">
      <c r="L488" s="17"/>
    </row>
    <row r="489" ht="12.75">
      <c r="L489" s="17"/>
    </row>
    <row r="490" ht="12.75">
      <c r="L490" s="17"/>
    </row>
    <row r="491" ht="12.75">
      <c r="L491" s="17"/>
    </row>
    <row r="492" ht="12.75">
      <c r="L492" s="17"/>
    </row>
    <row r="493" ht="12.75">
      <c r="L493" s="17"/>
    </row>
    <row r="494" ht="12.75">
      <c r="L494" s="17"/>
    </row>
    <row r="495" ht="12.75">
      <c r="L495" s="17"/>
    </row>
    <row r="496" ht="12.75">
      <c r="L496" s="17"/>
    </row>
    <row r="497" ht="12.75">
      <c r="L497" s="17"/>
    </row>
    <row r="498" ht="12.75">
      <c r="L498" s="17"/>
    </row>
    <row r="499" ht="12.75">
      <c r="L499" s="17"/>
    </row>
    <row r="500" ht="12.75">
      <c r="L500" s="17"/>
    </row>
    <row r="501" ht="12.75">
      <c r="L501" s="17"/>
    </row>
    <row r="502" ht="12.75">
      <c r="L502" s="17"/>
    </row>
    <row r="503" ht="12.75">
      <c r="L503" s="17"/>
    </row>
    <row r="504" ht="12.75">
      <c r="L504" s="17"/>
    </row>
    <row r="505" ht="12.75">
      <c r="L505" s="17"/>
    </row>
    <row r="506" ht="12.75">
      <c r="L506" s="17"/>
    </row>
    <row r="507" ht="12.75">
      <c r="L507" s="17"/>
    </row>
    <row r="508" ht="12.75">
      <c r="L508" s="17"/>
    </row>
    <row r="509" ht="12.75">
      <c r="L509" s="17"/>
    </row>
    <row r="510" ht="12.75">
      <c r="L510" s="17"/>
    </row>
    <row r="511" ht="12.75">
      <c r="L511" s="17"/>
    </row>
    <row r="512" ht="12.75">
      <c r="L512" s="17"/>
    </row>
    <row r="513" ht="12.75">
      <c r="L513" s="17"/>
    </row>
    <row r="514" ht="12.75">
      <c r="L514" s="17"/>
    </row>
    <row r="515" ht="12.75">
      <c r="L515" s="17"/>
    </row>
    <row r="516" ht="12.75">
      <c r="L516" s="17"/>
    </row>
    <row r="517" ht="12.75">
      <c r="L517" s="17"/>
    </row>
    <row r="518" ht="12.75">
      <c r="L518" s="17"/>
    </row>
    <row r="519" ht="12.75">
      <c r="L519" s="17"/>
    </row>
    <row r="520" ht="12.75">
      <c r="L520" s="17"/>
    </row>
    <row r="521" ht="12.75">
      <c r="L521" s="17"/>
    </row>
    <row r="522" ht="12.75">
      <c r="L522" s="17"/>
    </row>
    <row r="523" ht="12.75">
      <c r="L523" s="17"/>
    </row>
    <row r="524" ht="12.75">
      <c r="L524" s="17"/>
    </row>
    <row r="525" ht="12.75">
      <c r="L525" s="17"/>
    </row>
    <row r="526" ht="12.75">
      <c r="L526" s="17"/>
    </row>
    <row r="527" ht="12.75">
      <c r="L527" s="17"/>
    </row>
    <row r="528" ht="12.75">
      <c r="L528" s="17"/>
    </row>
    <row r="529" ht="12.75">
      <c r="L529" s="17"/>
    </row>
    <row r="530" ht="12.75">
      <c r="L530" s="17"/>
    </row>
    <row r="531" ht="12.75">
      <c r="L531" s="17"/>
    </row>
    <row r="532" ht="12.75">
      <c r="L532" s="17"/>
    </row>
    <row r="533" ht="12.75">
      <c r="L533" s="17"/>
    </row>
    <row r="534" ht="12.75">
      <c r="L534" s="17"/>
    </row>
    <row r="535" ht="12.75">
      <c r="L535" s="17"/>
    </row>
    <row r="536" ht="12.75">
      <c r="L536" s="17"/>
    </row>
    <row r="537" ht="12.75">
      <c r="L537" s="17"/>
    </row>
    <row r="538" ht="12.75">
      <c r="L538" s="17"/>
    </row>
    <row r="539" ht="12.75">
      <c r="L539" s="17"/>
    </row>
    <row r="540" ht="12.75">
      <c r="L540" s="17"/>
    </row>
    <row r="541" ht="12.75">
      <c r="L541" s="17"/>
    </row>
    <row r="542" ht="12.75">
      <c r="L542" s="17"/>
    </row>
    <row r="543" ht="12.75">
      <c r="L543" s="17"/>
    </row>
    <row r="544" ht="12.75">
      <c r="L544" s="17"/>
    </row>
    <row r="545" ht="12.75">
      <c r="L545" s="17"/>
    </row>
    <row r="546" ht="12.75">
      <c r="L546" s="17"/>
    </row>
    <row r="547" ht="12.75">
      <c r="L547" s="17"/>
    </row>
    <row r="548" ht="12.75">
      <c r="L548" s="17"/>
    </row>
    <row r="549" ht="12.75">
      <c r="L549" s="17"/>
    </row>
    <row r="550" ht="12.75">
      <c r="L550" s="17"/>
    </row>
    <row r="551" ht="12.75">
      <c r="L551" s="17"/>
    </row>
    <row r="552" ht="12.75">
      <c r="L552" s="17"/>
    </row>
    <row r="553" ht="12.75">
      <c r="L553" s="17"/>
    </row>
    <row r="554" ht="12.75">
      <c r="L554" s="17"/>
    </row>
    <row r="555" ht="12.75">
      <c r="L555" s="17"/>
    </row>
    <row r="556" ht="12.75">
      <c r="L556" s="17"/>
    </row>
    <row r="557" ht="12.75">
      <c r="L557" s="17"/>
    </row>
    <row r="558" ht="12.75">
      <c r="L558" s="17"/>
    </row>
    <row r="559" ht="12.75">
      <c r="L559" s="17"/>
    </row>
    <row r="560" ht="12.75">
      <c r="L560" s="17"/>
    </row>
    <row r="561" ht="12.75">
      <c r="L561" s="17"/>
    </row>
    <row r="562" ht="12.75">
      <c r="L562" s="17"/>
    </row>
    <row r="563" ht="12.75">
      <c r="L563" s="17"/>
    </row>
    <row r="564" ht="12.75">
      <c r="L564" s="17"/>
    </row>
    <row r="565" ht="12.75">
      <c r="L565" s="17"/>
    </row>
    <row r="566" ht="12.75">
      <c r="L566" s="17"/>
    </row>
    <row r="567" ht="12.75">
      <c r="L567" s="17"/>
    </row>
    <row r="568" ht="12.75">
      <c r="L568" s="17"/>
    </row>
    <row r="569" ht="12.75">
      <c r="L569" s="17"/>
    </row>
    <row r="570" ht="12.75">
      <c r="L570" s="17"/>
    </row>
    <row r="571" ht="12.75">
      <c r="L571" s="17"/>
    </row>
    <row r="572" ht="12.75">
      <c r="L572" s="17"/>
    </row>
    <row r="573" ht="12.75">
      <c r="L573" s="17"/>
    </row>
    <row r="574" ht="12.75">
      <c r="L574" s="17"/>
    </row>
    <row r="575" ht="12.75">
      <c r="L575" s="17"/>
    </row>
    <row r="576" ht="12.75">
      <c r="L576" s="17"/>
    </row>
    <row r="577" ht="12.75">
      <c r="L577" s="17"/>
    </row>
    <row r="578" ht="12.75">
      <c r="L578" s="17"/>
    </row>
    <row r="579" ht="12.75">
      <c r="L579" s="17"/>
    </row>
    <row r="580" ht="12.75">
      <c r="L580" s="17"/>
    </row>
    <row r="581" ht="12.75">
      <c r="L581" s="17"/>
    </row>
    <row r="582" ht="12.75">
      <c r="L582" s="17"/>
    </row>
    <row r="583" ht="12.75">
      <c r="L583" s="17"/>
    </row>
    <row r="584" ht="12.75">
      <c r="L584" s="17"/>
    </row>
    <row r="585" ht="12.75">
      <c r="L585" s="17"/>
    </row>
    <row r="586" ht="12.75">
      <c r="L586" s="17"/>
    </row>
    <row r="587" ht="12.75">
      <c r="L587" s="17"/>
    </row>
    <row r="588" ht="12.75">
      <c r="L588" s="17"/>
    </row>
    <row r="589" ht="12.75">
      <c r="L589" s="17"/>
    </row>
    <row r="590" ht="12.75">
      <c r="L590" s="17"/>
    </row>
    <row r="591" ht="12.75">
      <c r="L591" s="17"/>
    </row>
    <row r="592" ht="12.75">
      <c r="L592" s="17"/>
    </row>
    <row r="593" ht="12.75">
      <c r="L593" s="17"/>
    </row>
    <row r="594" ht="12.75">
      <c r="L594" s="17"/>
    </row>
    <row r="595" ht="12.75">
      <c r="L595" s="17"/>
    </row>
    <row r="596" ht="12.75">
      <c r="L596" s="17"/>
    </row>
    <row r="597" ht="12.75">
      <c r="L597" s="17"/>
    </row>
    <row r="598" ht="12.75">
      <c r="L598" s="17"/>
    </row>
    <row r="599" ht="12.75">
      <c r="L599" s="17"/>
    </row>
    <row r="600" ht="12.75">
      <c r="L600" s="17"/>
    </row>
    <row r="601" ht="12.75">
      <c r="L601" s="17"/>
    </row>
    <row r="602" ht="12.75">
      <c r="L602" s="17"/>
    </row>
    <row r="603" ht="12.75">
      <c r="L603" s="17"/>
    </row>
    <row r="604" ht="12.75">
      <c r="L604" s="17"/>
    </row>
    <row r="605" ht="12.75">
      <c r="L605" s="17"/>
    </row>
    <row r="606" ht="12.75">
      <c r="L606" s="17"/>
    </row>
    <row r="607" ht="12.75">
      <c r="L607" s="17"/>
    </row>
    <row r="608" ht="12.75">
      <c r="L608" s="17"/>
    </row>
    <row r="609" ht="12.75">
      <c r="L609" s="17"/>
    </row>
    <row r="610" ht="12.75">
      <c r="L610" s="17"/>
    </row>
    <row r="611" ht="12.75">
      <c r="L611" s="17"/>
    </row>
    <row r="612" ht="12.75">
      <c r="L612" s="17"/>
    </row>
    <row r="613" ht="12.75">
      <c r="L613" s="17"/>
    </row>
    <row r="614" ht="12.75">
      <c r="L614" s="17"/>
    </row>
    <row r="615" ht="12.75">
      <c r="L615" s="17"/>
    </row>
    <row r="616" ht="12.75">
      <c r="L616" s="17"/>
    </row>
    <row r="617" ht="12.75">
      <c r="L617" s="17"/>
    </row>
    <row r="618" ht="12.75">
      <c r="L618" s="17"/>
    </row>
    <row r="619" ht="12.75">
      <c r="L619" s="17"/>
    </row>
    <row r="620" ht="12.75">
      <c r="L620" s="17"/>
    </row>
    <row r="621" ht="12.75">
      <c r="L621" s="17"/>
    </row>
    <row r="622" ht="12.75">
      <c r="L622" s="17"/>
    </row>
    <row r="623" ht="12.75">
      <c r="L623" s="17"/>
    </row>
    <row r="624" ht="12.75">
      <c r="L624" s="17"/>
    </row>
    <row r="625" ht="12.75">
      <c r="L625" s="17"/>
    </row>
    <row r="626" ht="12.75">
      <c r="L626" s="17"/>
    </row>
    <row r="627" ht="12.75">
      <c r="L627" s="17"/>
    </row>
    <row r="628" ht="12.75">
      <c r="L628" s="17"/>
    </row>
    <row r="629" ht="12.75">
      <c r="L629" s="17"/>
    </row>
    <row r="630" ht="12.75">
      <c r="L630" s="17"/>
    </row>
    <row r="631" ht="12.75">
      <c r="L631" s="17"/>
    </row>
    <row r="632" ht="12.75">
      <c r="L632" s="17"/>
    </row>
    <row r="633" ht="12.75">
      <c r="L633" s="17"/>
    </row>
    <row r="634" ht="12.75">
      <c r="L634" s="17"/>
    </row>
    <row r="635" ht="12.75">
      <c r="L635" s="17"/>
    </row>
    <row r="636" ht="12.75">
      <c r="L636" s="17"/>
    </row>
    <row r="637" ht="12.75">
      <c r="L637" s="17"/>
    </row>
    <row r="638" ht="12.75">
      <c r="L638" s="17"/>
    </row>
    <row r="639" ht="12.75">
      <c r="L639" s="17"/>
    </row>
    <row r="640" ht="12.75">
      <c r="L640" s="17"/>
    </row>
    <row r="641" ht="12.75">
      <c r="L641" s="17"/>
    </row>
    <row r="642" ht="12.75">
      <c r="L642" s="17"/>
    </row>
    <row r="643" ht="12.75">
      <c r="L643" s="17"/>
    </row>
    <row r="644" ht="12.75">
      <c r="L644" s="17"/>
    </row>
    <row r="645" ht="12.75">
      <c r="L645" s="17"/>
    </row>
    <row r="646" ht="12.75">
      <c r="L646" s="17"/>
    </row>
    <row r="647" ht="12.75">
      <c r="L647" s="17"/>
    </row>
    <row r="648" ht="12.75">
      <c r="L648" s="17"/>
    </row>
    <row r="649" ht="12.75">
      <c r="L649" s="17"/>
    </row>
    <row r="650" ht="12.75">
      <c r="L650" s="17"/>
    </row>
    <row r="651" ht="12.75">
      <c r="L651" s="17"/>
    </row>
    <row r="652" ht="12.75">
      <c r="L652" s="17"/>
    </row>
    <row r="653" ht="12.75">
      <c r="L653" s="17"/>
    </row>
    <row r="654" ht="12.75">
      <c r="L654" s="17"/>
    </row>
    <row r="655" ht="12.75">
      <c r="L655" s="17"/>
    </row>
    <row r="656" ht="12.75">
      <c r="L656" s="17"/>
    </row>
    <row r="657" ht="12.75">
      <c r="L657" s="17"/>
    </row>
    <row r="658" ht="12.75">
      <c r="L658" s="17"/>
    </row>
    <row r="659" ht="12.75">
      <c r="L659" s="17"/>
    </row>
    <row r="660" ht="12.75">
      <c r="L660" s="17"/>
    </row>
    <row r="661" ht="12.75">
      <c r="L661" s="17"/>
    </row>
    <row r="662" ht="12.75">
      <c r="L662" s="17"/>
    </row>
    <row r="663" ht="12.75">
      <c r="L663" s="17"/>
    </row>
    <row r="664" ht="12.75">
      <c r="L664" s="17"/>
    </row>
    <row r="665" ht="12.75">
      <c r="L665" s="17"/>
    </row>
    <row r="666" ht="12.75">
      <c r="L666" s="17"/>
    </row>
    <row r="667" ht="12.75">
      <c r="L667" s="17"/>
    </row>
    <row r="668" ht="12.75">
      <c r="L668" s="17"/>
    </row>
    <row r="669" ht="12.75">
      <c r="L669" s="17"/>
    </row>
    <row r="670" ht="12.75">
      <c r="L670" s="17"/>
    </row>
    <row r="671" ht="12.75">
      <c r="L671" s="17"/>
    </row>
    <row r="672" ht="12.75">
      <c r="L672" s="17"/>
    </row>
    <row r="673" ht="12.75">
      <c r="L673" s="17"/>
    </row>
    <row r="674" ht="12.75">
      <c r="L674" s="17"/>
    </row>
    <row r="675" ht="12.75">
      <c r="L675" s="17"/>
    </row>
    <row r="676" ht="12.75">
      <c r="L676" s="17"/>
    </row>
    <row r="677" ht="12.75">
      <c r="L677" s="17"/>
    </row>
    <row r="678" ht="12.75">
      <c r="L678" s="17"/>
    </row>
    <row r="679" ht="12.75">
      <c r="L679" s="17"/>
    </row>
    <row r="680" ht="12.75">
      <c r="L680" s="17"/>
    </row>
    <row r="681" ht="12.75">
      <c r="L681" s="17"/>
    </row>
    <row r="682" ht="12.75">
      <c r="L682" s="17"/>
    </row>
    <row r="683" ht="12.75">
      <c r="L683" s="17"/>
    </row>
    <row r="684" ht="12.75">
      <c r="L684" s="17"/>
    </row>
    <row r="685" ht="12.75">
      <c r="L685" s="17"/>
    </row>
    <row r="686" ht="12.75">
      <c r="L686" s="17"/>
    </row>
    <row r="687" ht="12.75">
      <c r="L687" s="17"/>
    </row>
    <row r="688" ht="12.75">
      <c r="L688" s="17"/>
    </row>
    <row r="689" ht="12.75">
      <c r="L689" s="17"/>
    </row>
    <row r="690" ht="12.75">
      <c r="L690" s="17"/>
    </row>
    <row r="691" ht="12.75">
      <c r="L691" s="17"/>
    </row>
    <row r="692" ht="12.75">
      <c r="L692" s="17"/>
    </row>
    <row r="693" ht="12.75">
      <c r="L693" s="17"/>
    </row>
    <row r="694" ht="12.75">
      <c r="L694" s="17"/>
    </row>
    <row r="695" ht="12.75">
      <c r="L695" s="17"/>
    </row>
    <row r="696" ht="12.75">
      <c r="L696" s="17"/>
    </row>
    <row r="697" ht="12.75">
      <c r="L697" s="17"/>
    </row>
    <row r="698" ht="12.75">
      <c r="L698" s="17"/>
    </row>
    <row r="699" ht="12.75">
      <c r="L699" s="17"/>
    </row>
    <row r="700" ht="12.75">
      <c r="L700" s="17"/>
    </row>
    <row r="701" ht="12.75">
      <c r="L701" s="17"/>
    </row>
    <row r="702" ht="12.75">
      <c r="L702" s="17"/>
    </row>
    <row r="703" ht="12.75">
      <c r="L703" s="17"/>
    </row>
    <row r="704" ht="12.75">
      <c r="L704" s="17"/>
    </row>
    <row r="705" ht="12.75">
      <c r="L705" s="17"/>
    </row>
    <row r="706" ht="12.75">
      <c r="L706" s="17"/>
    </row>
    <row r="707" ht="12.75">
      <c r="L707" s="17"/>
    </row>
    <row r="708" ht="12.75">
      <c r="L708" s="17"/>
    </row>
    <row r="709" ht="12.75">
      <c r="L709" s="17"/>
    </row>
    <row r="710" ht="12.75">
      <c r="L710" s="17"/>
    </row>
    <row r="711" ht="12.75">
      <c r="L711" s="17"/>
    </row>
    <row r="712" ht="12.75">
      <c r="L712" s="17"/>
    </row>
    <row r="713" ht="12.75">
      <c r="L713" s="17"/>
    </row>
    <row r="714" ht="12.75">
      <c r="L714" s="17"/>
    </row>
    <row r="715" ht="12.75">
      <c r="L715" s="17"/>
    </row>
    <row r="716" ht="12.75">
      <c r="L716" s="17"/>
    </row>
    <row r="717" ht="12.75">
      <c r="L717" s="17"/>
    </row>
    <row r="718" ht="12.75">
      <c r="L718" s="17"/>
    </row>
    <row r="719" ht="12.75">
      <c r="L719" s="17"/>
    </row>
    <row r="720" ht="12.75">
      <c r="L720" s="17"/>
    </row>
    <row r="721" ht="12.75">
      <c r="L721" s="17"/>
    </row>
    <row r="722" ht="12.75">
      <c r="L722" s="17"/>
    </row>
    <row r="723" ht="12.75">
      <c r="L723" s="17"/>
    </row>
    <row r="724" ht="12.75">
      <c r="L724" s="17"/>
    </row>
    <row r="725" ht="12.75">
      <c r="L725" s="17"/>
    </row>
    <row r="726" ht="12.75">
      <c r="L726" s="17"/>
    </row>
    <row r="727" ht="12.75">
      <c r="L727" s="17"/>
    </row>
    <row r="728" ht="12.75">
      <c r="L728" s="17"/>
    </row>
    <row r="729" ht="12.75">
      <c r="L729" s="17"/>
    </row>
    <row r="730" ht="12.75">
      <c r="L730" s="17"/>
    </row>
    <row r="731" ht="12.75">
      <c r="L731" s="17"/>
    </row>
    <row r="732" ht="12.75">
      <c r="L732" s="17"/>
    </row>
    <row r="733" ht="12.75">
      <c r="L733" s="17"/>
    </row>
    <row r="734" ht="12.75">
      <c r="L734" s="17"/>
    </row>
    <row r="735" ht="12.75">
      <c r="L735" s="17"/>
    </row>
    <row r="736" ht="12.75">
      <c r="L736" s="17"/>
    </row>
    <row r="737" ht="12.75">
      <c r="L737" s="17"/>
    </row>
    <row r="738" ht="12.75">
      <c r="L738" s="17"/>
    </row>
    <row r="739" ht="12.75">
      <c r="L739" s="17"/>
    </row>
    <row r="740" ht="12.75">
      <c r="L740" s="17"/>
    </row>
    <row r="741" ht="12.75">
      <c r="L741" s="17"/>
    </row>
    <row r="742" ht="12.75">
      <c r="L742" s="17"/>
    </row>
    <row r="743" ht="12.75">
      <c r="L743" s="17"/>
    </row>
    <row r="744" ht="12.75">
      <c r="L744" s="17"/>
    </row>
    <row r="745" ht="12.75">
      <c r="L745" s="17"/>
    </row>
    <row r="746" ht="12.75">
      <c r="L746" s="17"/>
    </row>
    <row r="747" ht="12.75">
      <c r="L747" s="17"/>
    </row>
    <row r="748" ht="12.75">
      <c r="L748" s="17"/>
    </row>
    <row r="749" ht="12.75">
      <c r="L749" s="17"/>
    </row>
    <row r="750" ht="12.75">
      <c r="L750" s="17"/>
    </row>
    <row r="751" ht="12.75">
      <c r="L751" s="17"/>
    </row>
    <row r="752" ht="12.75">
      <c r="L752" s="17"/>
    </row>
    <row r="753" ht="12.75">
      <c r="L753" s="17"/>
    </row>
    <row r="754" ht="12.75">
      <c r="L754" s="17"/>
    </row>
    <row r="755" ht="12.75">
      <c r="L755" s="17"/>
    </row>
    <row r="756" ht="12.75">
      <c r="L756" s="17"/>
    </row>
    <row r="757" ht="12.75">
      <c r="L757" s="17"/>
    </row>
    <row r="758" ht="12.75">
      <c r="L758" s="17"/>
    </row>
    <row r="759" ht="12.75">
      <c r="L759" s="17"/>
    </row>
    <row r="760" ht="12.75">
      <c r="L760" s="17"/>
    </row>
    <row r="761" ht="12.75">
      <c r="L761" s="17"/>
    </row>
    <row r="762" ht="12.75">
      <c r="L762" s="17"/>
    </row>
    <row r="763" ht="12.75">
      <c r="L763" s="17"/>
    </row>
    <row r="764" ht="12.75">
      <c r="L764" s="17"/>
    </row>
    <row r="765" ht="12.75">
      <c r="L765" s="17"/>
    </row>
    <row r="766" ht="12.75">
      <c r="L766" s="17"/>
    </row>
    <row r="767" ht="12.75">
      <c r="L767" s="17"/>
    </row>
    <row r="768" ht="12.75">
      <c r="L768" s="17"/>
    </row>
    <row r="769" ht="12.75">
      <c r="L769" s="17"/>
    </row>
    <row r="770" ht="12.75">
      <c r="L770" s="17"/>
    </row>
    <row r="771" ht="12.75">
      <c r="L771" s="17"/>
    </row>
    <row r="772" ht="12.75">
      <c r="L772" s="17"/>
    </row>
    <row r="773" ht="12.75">
      <c r="L773" s="17"/>
    </row>
    <row r="774" ht="12.75">
      <c r="L774" s="17"/>
    </row>
    <row r="775" ht="12.75">
      <c r="L775" s="17"/>
    </row>
    <row r="776" ht="12.75">
      <c r="L776" s="17"/>
    </row>
    <row r="777" ht="12.75">
      <c r="L777" s="17"/>
    </row>
    <row r="778" ht="12.75">
      <c r="L778" s="17"/>
    </row>
    <row r="779" ht="12.75">
      <c r="L779" s="17"/>
    </row>
    <row r="780" ht="12.75">
      <c r="L780" s="17"/>
    </row>
    <row r="781" ht="12.75">
      <c r="L781" s="17"/>
    </row>
    <row r="782" ht="12.75">
      <c r="L782" s="17"/>
    </row>
    <row r="783" ht="12.75">
      <c r="L783" s="17"/>
    </row>
    <row r="784" ht="12.75">
      <c r="L784" s="17"/>
    </row>
    <row r="785" ht="12.75">
      <c r="L785" s="17"/>
    </row>
    <row r="786" ht="12.75">
      <c r="L786" s="17"/>
    </row>
    <row r="787" ht="12.75">
      <c r="L787" s="17"/>
    </row>
    <row r="788" ht="12.75">
      <c r="L788" s="17"/>
    </row>
    <row r="789" ht="12.75">
      <c r="L789" s="17"/>
    </row>
    <row r="790" ht="12.75">
      <c r="L790" s="17"/>
    </row>
    <row r="791" ht="12.75">
      <c r="L791" s="17"/>
    </row>
    <row r="792" ht="12.75">
      <c r="L792" s="17"/>
    </row>
    <row r="793" ht="12.75">
      <c r="L793" s="17"/>
    </row>
    <row r="794" ht="12.75">
      <c r="L794" s="17"/>
    </row>
    <row r="795" ht="12.75">
      <c r="L795" s="17"/>
    </row>
    <row r="796" ht="12.75">
      <c r="L796" s="17"/>
    </row>
    <row r="797" ht="12.75">
      <c r="L797" s="17"/>
    </row>
    <row r="798" ht="12.75">
      <c r="L798" s="17"/>
    </row>
    <row r="799" ht="12.75">
      <c r="L799" s="17"/>
    </row>
    <row r="800" ht="12.75">
      <c r="L800" s="17"/>
    </row>
    <row r="801" ht="12.75">
      <c r="L801" s="17"/>
    </row>
    <row r="802" ht="12.75">
      <c r="L802" s="17"/>
    </row>
    <row r="803" ht="12.75">
      <c r="L803" s="17"/>
    </row>
    <row r="804" ht="12.75">
      <c r="L804" s="17"/>
    </row>
    <row r="805" ht="12.75">
      <c r="L805" s="17"/>
    </row>
    <row r="806" ht="12.75">
      <c r="L806" s="17"/>
    </row>
    <row r="807" ht="12.75">
      <c r="L807" s="17"/>
    </row>
    <row r="808" ht="12.75">
      <c r="L808" s="17"/>
    </row>
    <row r="809" ht="12.75">
      <c r="L809" s="17"/>
    </row>
    <row r="810" ht="12.75">
      <c r="L810" s="17"/>
    </row>
    <row r="811" ht="12.75">
      <c r="L811" s="17"/>
    </row>
    <row r="812" ht="12.75">
      <c r="L812" s="17"/>
    </row>
    <row r="813" ht="12.75">
      <c r="L813" s="17"/>
    </row>
    <row r="814" ht="12.75">
      <c r="L814" s="17"/>
    </row>
    <row r="815" ht="12.75">
      <c r="L815" s="17"/>
    </row>
    <row r="816" ht="12.75">
      <c r="L816" s="17"/>
    </row>
    <row r="817" ht="12.75">
      <c r="L817" s="17"/>
    </row>
    <row r="818" ht="12.75">
      <c r="L818" s="17"/>
    </row>
    <row r="819" ht="12.75">
      <c r="L819" s="17"/>
    </row>
    <row r="820" ht="12.75">
      <c r="L820" s="17"/>
    </row>
    <row r="821" ht="12.75">
      <c r="L821" s="17"/>
    </row>
    <row r="822" ht="12.75">
      <c r="L822" s="17"/>
    </row>
  </sheetData>
  <mergeCells count="13">
    <mergeCell ref="A3:N3"/>
    <mergeCell ref="A4:N4"/>
    <mergeCell ref="A6:N6"/>
    <mergeCell ref="A7:N7"/>
    <mergeCell ref="A5:N5"/>
    <mergeCell ref="A8:G8"/>
    <mergeCell ref="I8:N8"/>
    <mergeCell ref="A10:G10"/>
    <mergeCell ref="I10:N10"/>
    <mergeCell ref="A11:D12"/>
    <mergeCell ref="E11:G11"/>
    <mergeCell ref="I11:K12"/>
    <mergeCell ref="L11:N11"/>
  </mergeCells>
  <printOptions horizontalCentered="1"/>
  <pageMargins left="0.3937007874015748" right="0.3937007874015748" top="0.984251968503937" bottom="0.984251968503937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inaoe</dc:creator>
  <cp:keywords/>
  <dc:description/>
  <cp:lastModifiedBy>Conchita</cp:lastModifiedBy>
  <cp:lastPrinted>2005-08-26T19:26:13Z</cp:lastPrinted>
  <dcterms:created xsi:type="dcterms:W3CDTF">2001-05-14T18:05:39Z</dcterms:created>
  <dcterms:modified xsi:type="dcterms:W3CDTF">2005-08-26T19:29:05Z</dcterms:modified>
  <cp:category/>
  <cp:version/>
  <cp:contentType/>
  <cp:contentStatus/>
</cp:coreProperties>
</file>