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995" activeTab="0"/>
  </bookViews>
  <sheets>
    <sheet name="Egresos fdos.admon.DIC.06" sheetId="1" r:id="rId1"/>
  </sheets>
  <definedNames>
    <definedName name="_xlnm.Print_Titles" localSheetId="0">'Egresos fdos.admon.DIC.06'!$1:$1</definedName>
  </definedNames>
  <calcPr fullCalcOnLoad="1"/>
</workbook>
</file>

<file path=xl/sharedStrings.xml><?xml version="1.0" encoding="utf-8"?>
<sst xmlns="http://schemas.openxmlformats.org/spreadsheetml/2006/main" count="49" uniqueCount="36">
  <si>
    <t>CUENTA</t>
  </si>
  <si>
    <t>60107 - FONDOS EN ADMINISTRACION</t>
  </si>
  <si>
    <t>SUBCUENTA</t>
  </si>
  <si>
    <t>DESCRIPCION</t>
  </si>
  <si>
    <t>PY.GARFIO 1 S.V.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</si>
  <si>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</si>
  <si>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</si>
  <si>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</si>
  <si>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</si>
  <si>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</si>
  <si>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</si>
  <si>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</si>
  <si>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</si>
  <si>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</si>
  <si>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</si>
  <si>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</si>
  <si>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</si>
  <si>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</si>
  <si>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PY. CONTADOR DE MOSCAS-UCD</t>
  </si>
  <si>
    <t>PY.ACTUALIZACION WESCAM-2003</t>
  </si>
  <si>
    <t>PY.DRA.CARRASCO ESPECTROGRAFO</t>
  </si>
  <si>
    <t>FUMEC/04 DR. WILFRIDO CALLEJA</t>
  </si>
  <si>
    <t>PY.INTEL DR. A. TORRES J.</t>
  </si>
  <si>
    <t>PY.FUMEC/2005 DR. WILFRIDO</t>
  </si>
  <si>
    <t>PY.MANTO. ALA RED DE IMAGENOLOGIA DRA.FEREGRINO</t>
  </si>
  <si>
    <t>GTM/UMASS</t>
  </si>
  <si>
    <t>FDOS.PYME 1677 DR.A.TORRES</t>
  </si>
  <si>
    <t>PY.TECNOLOGICA DE MEMS DR.WILFRIDO</t>
  </si>
  <si>
    <t>FDOS.PYME 1788 DR. A. TORRES</t>
  </si>
  <si>
    <t>PY.INTEL-INV DR.A.TORRES</t>
  </si>
  <si>
    <t>PY.NONLINEAR DR.R.RAMOS</t>
  </si>
  <si>
    <t>60108 - CONVENIOS DE COLABORACION.</t>
  </si>
  <si>
    <t>PY.TEXAS INSTRUMENTS: GUILLERMO E.</t>
  </si>
  <si>
    <t>Total 60107 - FONDOS EN ADMINISTRACION</t>
  </si>
  <si>
    <t>Total 60108 - CONVENIOS DE COLABORACION.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</si>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</sst>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vertical="center"/>
    </xf>
    <xf numFmtId="7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7" fontId="2" fillId="2" borderId="1" xfId="0" applyNumberFormat="1" applyFont="1" applyFill="1" applyBorder="1" applyAlignment="1">
      <alignment vertical="center"/>
    </xf>
    <xf numFmtId="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workbookViewId="0" topLeftCell="B1">
      <pane xSplit="2" ySplit="1" topLeftCell="G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O12" sqref="O12"/>
    </sheetView>
  </sheetViews>
  <sheetFormatPr defaultColWidth="11.421875" defaultRowHeight="13.5" customHeight="1" outlineLevelRow="2"/>
  <cols>
    <col min="1" max="1" width="5.421875" style="1" customWidth="1"/>
    <col min="2" max="2" width="12.7109375" style="1" customWidth="1"/>
    <col min="3" max="3" width="43.00390625" style="1" bestFit="1" customWidth="1"/>
    <col min="4" max="9" width="11.7109375" style="1" customWidth="1"/>
    <col min="10" max="12" width="11.140625" style="1" customWidth="1"/>
    <col min="13" max="15" width="11.7109375" style="1" customWidth="1"/>
    <col min="16" max="16" width="11.57421875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2</v>
      </c>
      <c r="C1" s="5" t="s">
        <v>3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</row>
    <row r="2" spans="1:16" ht="13.5" customHeight="1" hidden="1" outlineLevel="2">
      <c r="A2" s="2" t="s">
        <v>1</v>
      </c>
      <c r="B2" s="2">
        <v>6010770001</v>
      </c>
      <c r="C2" s="2" t="s">
        <v>4</v>
      </c>
      <c r="D2" s="3">
        <v>0</v>
      </c>
      <c r="E2" s="3">
        <v>20000</v>
      </c>
      <c r="F2" s="3">
        <f>22006.34+30481.73</f>
        <v>52488.07</v>
      </c>
      <c r="G2" s="3">
        <v>0</v>
      </c>
      <c r="H2" s="3">
        <f>D2+E2+F2+G2</f>
        <v>72488.07</v>
      </c>
      <c r="I2" s="3">
        <v>139186.48</v>
      </c>
      <c r="J2" s="3">
        <v>0</v>
      </c>
      <c r="K2" s="3">
        <v>0</v>
      </c>
      <c r="L2" s="3">
        <v>0</v>
      </c>
      <c r="M2" s="3">
        <v>0</v>
      </c>
      <c r="N2" s="3">
        <f>M2+L2+K2+J2+I2</f>
        <v>139186.48</v>
      </c>
      <c r="O2" s="3">
        <f>H2+N2</f>
        <v>211674.55000000002</v>
      </c>
      <c r="P2" s="2">
        <v>97</v>
      </c>
    </row>
    <row r="3" spans="1:16" ht="13.5" customHeight="1" hidden="1" outlineLevel="2">
      <c r="A3" s="2" t="s">
        <v>1</v>
      </c>
      <c r="B3" s="2">
        <v>6010770002</v>
      </c>
      <c r="C3" s="2" t="s">
        <v>18</v>
      </c>
      <c r="D3" s="3">
        <v>0</v>
      </c>
      <c r="E3" s="3">
        <f>66119.62+20000-2187.16</f>
        <v>83932.45999999999</v>
      </c>
      <c r="F3" s="3">
        <f>3416+3749.29+4670</f>
        <v>11835.29</v>
      </c>
      <c r="G3" s="3">
        <f>90400+6000+6000+6000</f>
        <v>108400</v>
      </c>
      <c r="H3" s="3">
        <f aca="true" t="shared" si="0" ref="H3:H17">D3+E3+F3+G3</f>
        <v>204167.75</v>
      </c>
      <c r="I3" s="3">
        <v>21323.59</v>
      </c>
      <c r="J3" s="3">
        <v>0</v>
      </c>
      <c r="K3" s="3">
        <v>0</v>
      </c>
      <c r="L3" s="3">
        <v>0</v>
      </c>
      <c r="M3" s="3">
        <v>0</v>
      </c>
      <c r="N3" s="3">
        <f aca="true" t="shared" si="1" ref="N3:N17">M3+L3+K3+J3+I3</f>
        <v>21323.59</v>
      </c>
      <c r="O3" s="3">
        <f aca="true" t="shared" si="2" ref="O3:O17">H3+N3</f>
        <v>225491.34</v>
      </c>
      <c r="P3" s="2">
        <v>159</v>
      </c>
    </row>
    <row r="4" spans="1:16" ht="13.5" customHeight="1" hidden="1" outlineLevel="2">
      <c r="A4" s="2" t="s">
        <v>1</v>
      </c>
      <c r="B4" s="2">
        <v>6010770003</v>
      </c>
      <c r="C4" s="2" t="s">
        <v>19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 t="shared" si="1"/>
        <v>0</v>
      </c>
      <c r="O4" s="3">
        <f t="shared" si="2"/>
        <v>0</v>
      </c>
      <c r="P4" s="2">
        <v>182</v>
      </c>
    </row>
    <row r="5" spans="1:16" ht="13.5" customHeight="1" hidden="1" outlineLevel="2">
      <c r="A5" s="2" t="s">
        <v>1</v>
      </c>
      <c r="B5" s="2">
        <v>6010770004</v>
      </c>
      <c r="C5" s="2" t="s">
        <v>20</v>
      </c>
      <c r="D5" s="3">
        <v>0</v>
      </c>
      <c r="E5" s="3">
        <f>42548.08</f>
        <v>42548.08</v>
      </c>
      <c r="F5" s="3">
        <f>50529.91+6239.9</f>
        <v>56769.810000000005</v>
      </c>
      <c r="G5" s="3">
        <v>0</v>
      </c>
      <c r="H5" s="3">
        <f t="shared" si="0"/>
        <v>99317.89000000001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f t="shared" si="1"/>
        <v>0</v>
      </c>
      <c r="O5" s="3">
        <f t="shared" si="2"/>
        <v>99317.89000000001</v>
      </c>
      <c r="P5" s="2">
        <v>208</v>
      </c>
    </row>
    <row r="6" spans="1:16" ht="13.5" customHeight="1" hidden="1" outlineLevel="2">
      <c r="A6" s="2" t="s">
        <v>1</v>
      </c>
      <c r="B6" s="2">
        <v>6010770005</v>
      </c>
      <c r="C6" s="2" t="s">
        <v>21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0</v>
      </c>
      <c r="O6" s="3">
        <f t="shared" si="2"/>
        <v>0</v>
      </c>
      <c r="P6" s="2">
        <v>215</v>
      </c>
    </row>
    <row r="7" spans="1:16" ht="13.5" customHeight="1" hidden="1" outlineLevel="2">
      <c r="A7" s="2" t="s">
        <v>1</v>
      </c>
      <c r="B7" s="2">
        <v>6010770006</v>
      </c>
      <c r="C7" s="2" t="s">
        <v>22</v>
      </c>
      <c r="D7" s="3">
        <v>0</v>
      </c>
      <c r="E7" s="3">
        <v>0</v>
      </c>
      <c r="F7" s="3">
        <v>8366.29</v>
      </c>
      <c r="G7" s="3">
        <v>0</v>
      </c>
      <c r="H7" s="3">
        <f t="shared" si="0"/>
        <v>8366.29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 t="shared" si="1"/>
        <v>0</v>
      </c>
      <c r="O7" s="3">
        <f t="shared" si="2"/>
        <v>8366.29</v>
      </c>
      <c r="P7" s="2">
        <v>221</v>
      </c>
    </row>
    <row r="8" spans="1:16" ht="13.5" customHeight="1" hidden="1" outlineLevel="2">
      <c r="A8" s="2" t="s">
        <v>1</v>
      </c>
      <c r="B8" s="2">
        <v>6010770007</v>
      </c>
      <c r="C8" s="2" t="s">
        <v>23</v>
      </c>
      <c r="D8" s="3">
        <v>0</v>
      </c>
      <c r="E8" s="3">
        <v>0</v>
      </c>
      <c r="F8" s="3">
        <v>600000</v>
      </c>
      <c r="G8" s="3">
        <v>0</v>
      </c>
      <c r="H8" s="3">
        <f t="shared" si="0"/>
        <v>600000</v>
      </c>
      <c r="I8" s="3">
        <v>1838700.14</v>
      </c>
      <c r="J8" s="3">
        <v>0</v>
      </c>
      <c r="K8" s="3">
        <v>0</v>
      </c>
      <c r="L8" s="3">
        <v>0</v>
      </c>
      <c r="M8" s="3">
        <v>-10230.55</v>
      </c>
      <c r="N8" s="3">
        <f t="shared" si="1"/>
        <v>1828469.5899999999</v>
      </c>
      <c r="O8" s="3">
        <f t="shared" si="2"/>
        <v>2428469.59</v>
      </c>
      <c r="P8" s="2">
        <v>227</v>
      </c>
    </row>
    <row r="9" spans="1:16" ht="13.5" customHeight="1" hidden="1" outlineLevel="2">
      <c r="A9" s="2" t="s">
        <v>1</v>
      </c>
      <c r="B9" s="2">
        <v>6010770008</v>
      </c>
      <c r="C9" s="2" t="s">
        <v>24</v>
      </c>
      <c r="D9" s="3">
        <v>0</v>
      </c>
      <c r="E9" s="3">
        <v>862.11</v>
      </c>
      <c r="F9" s="3">
        <v>75720.35</v>
      </c>
      <c r="G9" s="3">
        <v>0</v>
      </c>
      <c r="H9" s="3">
        <f t="shared" si="0"/>
        <v>76582.46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1"/>
        <v>0</v>
      </c>
      <c r="O9" s="3">
        <f t="shared" si="2"/>
        <v>76582.46</v>
      </c>
      <c r="P9" s="2">
        <v>245</v>
      </c>
    </row>
    <row r="10" spans="1:16" ht="13.5" customHeight="1" hidden="1" outlineLevel="2">
      <c r="A10" s="2" t="s">
        <v>1</v>
      </c>
      <c r="B10" s="2">
        <v>6010770009</v>
      </c>
      <c r="C10" s="2" t="s">
        <v>25</v>
      </c>
      <c r="D10" s="3">
        <v>0</v>
      </c>
      <c r="E10" s="3">
        <v>0</v>
      </c>
      <c r="F10" s="3">
        <f>74348.24</f>
        <v>74348.24</v>
      </c>
      <c r="G10" s="3">
        <v>0</v>
      </c>
      <c r="H10" s="3">
        <f t="shared" si="0"/>
        <v>74348.24</v>
      </c>
      <c r="I10" s="3">
        <v>0</v>
      </c>
      <c r="J10" s="3">
        <v>0</v>
      </c>
      <c r="K10" s="3">
        <v>0</v>
      </c>
      <c r="L10" s="3">
        <v>0</v>
      </c>
      <c r="M10" s="3">
        <v>0.01</v>
      </c>
      <c r="N10" s="3">
        <f t="shared" si="1"/>
        <v>0.01</v>
      </c>
      <c r="O10" s="3">
        <f>H10+N10</f>
        <v>74348.25</v>
      </c>
      <c r="P10" s="2">
        <v>246</v>
      </c>
    </row>
    <row r="11" spans="1:16" ht="13.5" customHeight="1" hidden="1" outlineLevel="2">
      <c r="A11" s="2" t="s">
        <v>1</v>
      </c>
      <c r="B11" s="2">
        <v>6010770010</v>
      </c>
      <c r="C11" s="2" t="s">
        <v>26</v>
      </c>
      <c r="D11" s="3">
        <v>0</v>
      </c>
      <c r="E11" s="3">
        <v>0</v>
      </c>
      <c r="F11" s="3">
        <v>103428.36</v>
      </c>
      <c r="G11" s="3">
        <v>0</v>
      </c>
      <c r="H11" s="3">
        <f t="shared" si="0"/>
        <v>103428.36</v>
      </c>
      <c r="I11" s="3">
        <v>1038245.52</v>
      </c>
      <c r="J11" s="3">
        <v>0</v>
      </c>
      <c r="K11" s="3">
        <v>0</v>
      </c>
      <c r="L11" s="3">
        <v>0</v>
      </c>
      <c r="M11" s="3">
        <v>0</v>
      </c>
      <c r="N11" s="3">
        <f t="shared" si="1"/>
        <v>1038245.52</v>
      </c>
      <c r="O11" s="3">
        <f t="shared" si="2"/>
        <v>1141673.8800000001</v>
      </c>
      <c r="P11" s="2">
        <v>248</v>
      </c>
    </row>
    <row r="12" spans="1:16" ht="13.5" customHeight="1" hidden="1" outlineLevel="2">
      <c r="A12" s="2" t="s">
        <v>1</v>
      </c>
      <c r="B12" s="2">
        <v>6010770011</v>
      </c>
      <c r="C12" s="2" t="s">
        <v>27</v>
      </c>
      <c r="D12" s="3">
        <v>0</v>
      </c>
      <c r="E12" s="3">
        <f>341078.61+306328.2-8297.49</f>
        <v>639109.3200000001</v>
      </c>
      <c r="F12" s="3">
        <v>7385.65</v>
      </c>
      <c r="G12" s="3">
        <v>0</v>
      </c>
      <c r="H12" s="3">
        <f t="shared" si="0"/>
        <v>646494.9700000001</v>
      </c>
      <c r="I12" s="3">
        <f>2793918.88+464177.02+8221.86</f>
        <v>3266317.76</v>
      </c>
      <c r="J12" s="3">
        <v>0</v>
      </c>
      <c r="K12" s="3">
        <v>0</v>
      </c>
      <c r="L12" s="3">
        <v>0</v>
      </c>
      <c r="M12" s="3">
        <f>416276.86+131415.72+3599.5-2284.92</f>
        <v>549007.1599999999</v>
      </c>
      <c r="N12" s="3">
        <f t="shared" si="1"/>
        <v>3815324.92</v>
      </c>
      <c r="O12" s="3">
        <f t="shared" si="2"/>
        <v>4461819.89</v>
      </c>
      <c r="P12" s="2">
        <v>249</v>
      </c>
    </row>
    <row r="13" spans="1:16" ht="13.5" customHeight="1" hidden="1" outlineLevel="2">
      <c r="A13" s="2" t="s">
        <v>1</v>
      </c>
      <c r="B13" s="2">
        <v>6010770012</v>
      </c>
      <c r="C13" s="2" t="s">
        <v>28</v>
      </c>
      <c r="D13" s="3">
        <v>0</v>
      </c>
      <c r="E13" s="3">
        <v>0</v>
      </c>
      <c r="F13" s="3">
        <v>500000</v>
      </c>
      <c r="G13" s="3">
        <v>0</v>
      </c>
      <c r="H13" s="3">
        <f t="shared" si="0"/>
        <v>500000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1"/>
        <v>0</v>
      </c>
      <c r="O13" s="3">
        <f t="shared" si="2"/>
        <v>500000</v>
      </c>
      <c r="P13" s="2">
        <v>247</v>
      </c>
    </row>
    <row r="14" spans="1:16" ht="13.5" customHeight="1" hidden="1" outlineLevel="2">
      <c r="A14" s="2" t="s">
        <v>1</v>
      </c>
      <c r="B14" s="2">
        <v>6010770013</v>
      </c>
      <c r="C14" s="2" t="s">
        <v>29</v>
      </c>
      <c r="D14" s="3">
        <v>0</v>
      </c>
      <c r="E14" s="3">
        <f>41052.54+5000+8632.37+2388.25+7916.95</f>
        <v>64990.11</v>
      </c>
      <c r="F14" s="3">
        <f>14619.21+565.6</f>
        <v>15184.81</v>
      </c>
      <c r="G14" s="3">
        <v>0</v>
      </c>
      <c r="H14" s="3">
        <f t="shared" si="0"/>
        <v>80174.92</v>
      </c>
      <c r="I14" s="3">
        <f>91930.82+2118.31</f>
        <v>94049.13</v>
      </c>
      <c r="J14" s="3">
        <v>0</v>
      </c>
      <c r="K14" s="3">
        <v>0</v>
      </c>
      <c r="L14" s="3">
        <v>0</v>
      </c>
      <c r="M14" s="3">
        <v>0</v>
      </c>
      <c r="N14" s="3">
        <f t="shared" si="1"/>
        <v>94049.13</v>
      </c>
      <c r="O14" s="3">
        <f t="shared" si="2"/>
        <v>174224.05</v>
      </c>
      <c r="P14" s="2">
        <v>257</v>
      </c>
    </row>
    <row r="15" spans="1:16" ht="13.5" customHeight="1" hidden="1" outlineLevel="2">
      <c r="A15" s="2" t="s">
        <v>1</v>
      </c>
      <c r="B15" s="2">
        <v>6010770014</v>
      </c>
      <c r="C15" s="2" t="s">
        <v>30</v>
      </c>
      <c r="D15" s="3">
        <v>0</v>
      </c>
      <c r="E15" s="3">
        <v>0</v>
      </c>
      <c r="F15" s="3">
        <f>68116.7+13460.66+13949.6+14392.5</f>
        <v>109919.46</v>
      </c>
      <c r="G15" s="3">
        <v>0</v>
      </c>
      <c r="H15" s="3">
        <f t="shared" si="0"/>
        <v>109919.46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1"/>
        <v>0</v>
      </c>
      <c r="O15" s="3">
        <f t="shared" si="2"/>
        <v>109919.46</v>
      </c>
      <c r="P15" s="2">
        <v>259</v>
      </c>
    </row>
    <row r="16" spans="1:16" ht="13.5" customHeight="1" outlineLevel="1" collapsed="1">
      <c r="A16" s="10" t="s">
        <v>33</v>
      </c>
      <c r="B16" s="9"/>
      <c r="C16" s="9"/>
      <c r="D16" s="7">
        <f aca="true" t="shared" si="3" ref="D16:O16">SUBTOTAL(9,D2:D15)</f>
        <v>0</v>
      </c>
      <c r="E16" s="7">
        <f t="shared" si="3"/>
        <v>851442.08</v>
      </c>
      <c r="F16" s="7">
        <f t="shared" si="3"/>
        <v>1615446.33</v>
      </c>
      <c r="G16" s="7">
        <f t="shared" si="3"/>
        <v>108400</v>
      </c>
      <c r="H16" s="7">
        <f t="shared" si="3"/>
        <v>2575288.41</v>
      </c>
      <c r="I16" s="7">
        <f t="shared" si="3"/>
        <v>6397822.62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538776.6199999999</v>
      </c>
      <c r="N16" s="7">
        <f t="shared" si="3"/>
        <v>6936599.239999999</v>
      </c>
      <c r="O16" s="7">
        <f t="shared" si="3"/>
        <v>9511887.650000002</v>
      </c>
      <c r="P16" s="2"/>
    </row>
    <row r="17" spans="1:16" ht="13.5" customHeight="1" hidden="1" outlineLevel="2">
      <c r="A17" s="2" t="s">
        <v>31</v>
      </c>
      <c r="B17" s="2">
        <v>6010870001</v>
      </c>
      <c r="C17" s="2" t="s">
        <v>32</v>
      </c>
      <c r="D17" s="3">
        <v>0</v>
      </c>
      <c r="E17" s="3">
        <v>2761</v>
      </c>
      <c r="F17" s="3">
        <f>71704.54-686.16</f>
        <v>71018.37999999999</v>
      </c>
      <c r="G17" s="3">
        <f>4000+8000</f>
        <v>12000</v>
      </c>
      <c r="H17" s="3">
        <f t="shared" si="0"/>
        <v>85779.37999999999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1"/>
        <v>0</v>
      </c>
      <c r="O17" s="3">
        <f t="shared" si="2"/>
        <v>85779.37999999999</v>
      </c>
      <c r="P17" s="2">
        <v>122</v>
      </c>
    </row>
    <row r="18" spans="1:16" ht="13.5" customHeight="1" outlineLevel="1" collapsed="1">
      <c r="A18" s="8" t="s">
        <v>34</v>
      </c>
      <c r="B18" s="9"/>
      <c r="C18" s="9"/>
      <c r="D18" s="7">
        <f aca="true" t="shared" si="4" ref="D18:M18">SUBTOTAL(9,D17:D17)</f>
        <v>0</v>
      </c>
      <c r="E18" s="7">
        <f t="shared" si="4"/>
        <v>2761</v>
      </c>
      <c r="F18" s="7">
        <f t="shared" si="4"/>
        <v>71018.37999999999</v>
      </c>
      <c r="G18" s="7">
        <f t="shared" si="4"/>
        <v>12000</v>
      </c>
      <c r="H18" s="7">
        <f t="shared" si="4"/>
        <v>85779.37999999999</v>
      </c>
      <c r="I18" s="7">
        <f t="shared" si="4"/>
        <v>0</v>
      </c>
      <c r="J18" s="7">
        <f t="shared" si="4"/>
        <v>0</v>
      </c>
      <c r="K18" s="7">
        <f t="shared" si="4"/>
        <v>0</v>
      </c>
      <c r="L18" s="7">
        <f t="shared" si="4"/>
        <v>0</v>
      </c>
      <c r="M18" s="7">
        <f t="shared" si="4"/>
        <v>0</v>
      </c>
      <c r="N18" s="7">
        <f>SUBTOTAL(9,N17:N17)</f>
        <v>0</v>
      </c>
      <c r="O18" s="7">
        <f>SUBTOTAL(9,O17:O17)</f>
        <v>85779.37999999999</v>
      </c>
      <c r="P18" s="2"/>
    </row>
    <row r="19" spans="1:16" ht="13.5" customHeight="1">
      <c r="A19" s="4" t="s">
        <v>35</v>
      </c>
      <c r="B19" s="2"/>
      <c r="C19" s="2"/>
      <c r="D19" s="3">
        <f aca="true" t="shared" si="5" ref="D19:O19">SUBTOTAL(9,D2:D17)</f>
        <v>0</v>
      </c>
      <c r="E19" s="3">
        <f t="shared" si="5"/>
        <v>854203.08</v>
      </c>
      <c r="F19" s="3">
        <f t="shared" si="5"/>
        <v>1686464.71</v>
      </c>
      <c r="G19" s="3">
        <f t="shared" si="5"/>
        <v>120400</v>
      </c>
      <c r="H19" s="3">
        <f t="shared" si="5"/>
        <v>2661067.79</v>
      </c>
      <c r="I19" s="6">
        <f t="shared" si="5"/>
        <v>6397822.62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538776.6199999999</v>
      </c>
      <c r="N19" s="6">
        <f t="shared" si="5"/>
        <v>6936599.239999999</v>
      </c>
      <c r="O19" s="6">
        <f t="shared" si="5"/>
        <v>9597667.030000003</v>
      </c>
      <c r="P19" s="2"/>
    </row>
    <row r="20" ht="13.5" customHeight="1">
      <c r="I20" s="11"/>
    </row>
  </sheetData>
  <printOptions/>
  <pageMargins left="0.2362204724409449" right="0.15748031496062992" top="0.984251968503937" bottom="0.35433070866141736" header="0.07874015748031496" footer="0.07874015748031496"/>
  <pageSetup fitToHeight="1" fitToWidth="1" horizontalDpi="600" verticalDpi="600" orientation="landscape" scale="68" r:id="rId1"/>
  <headerFooter alignWithMargins="0">
    <oddHeader>&amp;C&amp;"Arial,Negrita"
INSTITUTO NACIONAL DE ASTROFISICA OPTICA Y ELECTRONICA
PRESUPUESTO EJERCIDO DE PROYECTOS EXTERNOS POR CAPITULO
EJERCICIO: 2006    PERIODO: ENERO-DICIEMBRE      F.F.: 5 APOYOS EXTERNOS</oddHeader>
    <oddFooter>&amp;L&amp;"Arial"&amp;8
18-Oct-2006 12:00&amp;R&amp;"Arial"&amp;8Hoja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Coliote</dc:creator>
  <cp:keywords/>
  <dc:description/>
  <cp:lastModifiedBy>Aremi Castillo Saucedo</cp:lastModifiedBy>
  <cp:lastPrinted>2007-03-20T16:59:32Z</cp:lastPrinted>
  <dcterms:created xsi:type="dcterms:W3CDTF">2006-10-18T17:00:31Z</dcterms:created>
  <dcterms:modified xsi:type="dcterms:W3CDTF">2007-03-20T17:44:17Z</dcterms:modified>
  <cp:category/>
  <cp:version/>
  <cp:contentType/>
  <cp:contentStatus/>
</cp:coreProperties>
</file>