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0"/>
  </bookViews>
  <sheets>
    <sheet name="EgresosCONACYT" sheetId="1" r:id="rId1"/>
  </sheets>
  <definedNames>
    <definedName name="_xlnm.Print_Titles" localSheetId="0">'EgresosCONACYT'!$1:$1</definedName>
  </definedNames>
  <calcPr fullCalcOnLoad="1"/>
</workbook>
</file>

<file path=xl/sharedStrings.xml><?xml version="1.0" encoding="utf-8"?>
<sst xmlns="http://schemas.openxmlformats.org/spreadsheetml/2006/main" count="284" uniqueCount="198">
  <si>
    <t>CUENTA</t>
  </si>
  <si>
    <t>SUBCUENTA</t>
  </si>
  <si>
    <t>DESCRIPCION</t>
  </si>
  <si>
    <t>CAPITULO 1000</t>
  </si>
  <si>
    <t>CAPITULO 2000</t>
  </si>
  <si>
    <t>CAPITULO 3000</t>
  </si>
  <si>
    <t>CAPITULO 4000</t>
  </si>
  <si>
    <t>GASTO CORRIENTE</t>
  </si>
  <si>
    <t>CAPITULO 5000</t>
  </si>
  <si>
    <t>PARTIDA 5206</t>
  </si>
  <si>
    <t>PARTIDA 5401</t>
  </si>
  <si>
    <t>PARTIDA 5501</t>
  </si>
  <si>
    <t>CAPITULO 6000</t>
  </si>
  <si>
    <t>GASTO DE INVERSION</t>
  </si>
  <si>
    <t>GASTO TOTAL</t>
  </si>
  <si>
    <t>PRYID</t>
  </si>
  <si>
    <t>60106 - APOYOS CONACYT</t>
  </si>
  <si>
    <t>6010670103</t>
  </si>
  <si>
    <t>PY.INT.J200.370/2004 KOUZINE</t>
  </si>
  <si>
    <t>6010670106</t>
  </si>
  <si>
    <t>PY.INT.J200.273/2004 DR. ARIAS</t>
  </si>
  <si>
    <t>6010670109</t>
  </si>
  <si>
    <t>PY.INT.J200.844 DRA.RECILLAS</t>
  </si>
  <si>
    <t>6010670117</t>
  </si>
  <si>
    <t>REP.INV.MEX.DR.CESAR TORRES HUITZIL</t>
  </si>
  <si>
    <t>6010670118</t>
  </si>
  <si>
    <t>PY.INT.J100.83/2006 DR. ARIAS MEX-QUEBEC</t>
  </si>
  <si>
    <t>6010670119</t>
  </si>
  <si>
    <t>PY.INT. UC-MEXUS DR. SUCAR S.</t>
  </si>
  <si>
    <t>6010670120</t>
  </si>
  <si>
    <t>PY.GTM FON-INST-212-06(DAAJ I0110/137/06)</t>
  </si>
  <si>
    <t>6010670121</t>
  </si>
  <si>
    <t>PY.INT.J110.167/2006 DR. CORONA</t>
  </si>
  <si>
    <t>6010670122</t>
  </si>
  <si>
    <t>PY.INT.J100.295/2006 DR. MUJICA</t>
  </si>
  <si>
    <t>6010670123</t>
  </si>
  <si>
    <t>PY.INT.J110.305/2006 DRA. RECILLAS</t>
  </si>
  <si>
    <t>6010670124</t>
  </si>
  <si>
    <t>PY.INT.J110.465/2006 DR. ACEVES</t>
  </si>
  <si>
    <t>6010670125</t>
  </si>
  <si>
    <t>REP.INV.MEX.DR.MAY ARRIOJA DANIEL A</t>
  </si>
  <si>
    <t>6010670126</t>
  </si>
  <si>
    <t>REP.INV.MEX.DR.RODRIGUEZ MERINO LINO</t>
  </si>
  <si>
    <t>6010670127</t>
  </si>
  <si>
    <t>REP. INV. MEX. DR. SALINAS LUNA JAVIER</t>
  </si>
  <si>
    <t>6010670128</t>
  </si>
  <si>
    <t>REP.INV.DR. ZURITA SANCHEZ JORGE R.</t>
  </si>
  <si>
    <t>6010670129</t>
  </si>
  <si>
    <t>REP. INV. DRA.BERTHA A. PORRAS JUAREZ</t>
  </si>
  <si>
    <t>6010670130</t>
  </si>
  <si>
    <t>PY.INT.2006-21-002-042 DR.CORONA</t>
  </si>
  <si>
    <t>6010670131</t>
  </si>
  <si>
    <t>PY.INV.2005-50359 DRA.RODRIGUEZ</t>
  </si>
  <si>
    <t>6010670132</t>
  </si>
  <si>
    <t>PY.INV.2005-49942 DR. ROSA GONZALEZ</t>
  </si>
  <si>
    <t>6010670133</t>
  </si>
  <si>
    <t>PY.INV.2005-49847 DR. TERLEVICH</t>
  </si>
  <si>
    <t>6010670134</t>
  </si>
  <si>
    <t>PY.INV.2005-49232 DRA.CASTRO IBARRA</t>
  </si>
  <si>
    <t>6010670135</t>
  </si>
  <si>
    <t>PY.INV.2005-50786 DR. HUGHES DAVID</t>
  </si>
  <si>
    <t>6010670136</t>
  </si>
  <si>
    <t>REP.INV. DR. EDGAR REYES AYONA</t>
  </si>
  <si>
    <t>6010670137</t>
  </si>
  <si>
    <t>PY.INV.2005-49231 DR. MIGUEL CHAVEZ</t>
  </si>
  <si>
    <t>6010670138</t>
  </si>
  <si>
    <t>PY.INV.2005-49238 DR. ALONSO CORONA</t>
  </si>
  <si>
    <t>6010670139</t>
  </si>
  <si>
    <t>PY.INV.2005-51146 DR. DAVID ITURBE</t>
  </si>
  <si>
    <t>6010670140</t>
  </si>
  <si>
    <t>PY.INV.2005-48396 DR. ESTEBAN TLELO</t>
  </si>
  <si>
    <t>6010670141</t>
  </si>
  <si>
    <t>PY.INV.2005-49573 DR. JULIO C.RAMIREZ</t>
  </si>
  <si>
    <t>6010670142</t>
  </si>
  <si>
    <t>PY.68425 DR. CELSO GUTIERREZ M.</t>
  </si>
  <si>
    <t>6010670143</t>
  </si>
  <si>
    <t>PY.68425 DR. J.ALEJANDRO DIAZ M.</t>
  </si>
  <si>
    <t>6010670144</t>
  </si>
  <si>
    <t>PY.68425 DR. DAVID M.GALE REGAN</t>
  </si>
  <si>
    <t>60110 - FDO. SECTORIAL DE INVEST. P/EDUCAC.</t>
  </si>
  <si>
    <t>6011070001</t>
  </si>
  <si>
    <t>PY.42588 FSIE. DR. SARMIENTO REYES ARTURO</t>
  </si>
  <si>
    <t>6011070002</t>
  </si>
  <si>
    <t>PY.42609 FSIE. DR.VERA VILLAMIZAR NELSON</t>
  </si>
  <si>
    <t>6011070003</t>
  </si>
  <si>
    <t>PY.42577 DR.MENDOZA TORRES EDUARDO</t>
  </si>
  <si>
    <t>6011070004</t>
  </si>
  <si>
    <t>PY.42800 FSIE. DR. YU FAN ZHENRUI</t>
  </si>
  <si>
    <t>6011070005</t>
  </si>
  <si>
    <t>PY.42822 FSIE. DR. TEPICHIN RODRIGUEZ EDUARDO</t>
  </si>
  <si>
    <t>6011070006</t>
  </si>
  <si>
    <t>PY.42906 FSIE. DRA.REYES BETANZO CLAUDIA</t>
  </si>
  <si>
    <t>6011070007</t>
  </si>
  <si>
    <t>PY.43990 FSIE. DR.MONTES Y GOMEZ MANUEL</t>
  </si>
  <si>
    <t>6011070008</t>
  </si>
  <si>
    <t>PY.44376 FSIE. TOVMASYAN HRANT</t>
  </si>
  <si>
    <t>6011070010</t>
  </si>
  <si>
    <t>PY.45258 FSIE. DR.FUENTES CHAVEZ LUIS OLAC</t>
  </si>
  <si>
    <t>6011070012</t>
  </si>
  <si>
    <t>PY.42611 FSIE. DR. BRINK ELIAS</t>
  </si>
  <si>
    <t>6011070014</t>
  </si>
  <si>
    <t>PY.45732/A-1DR.GARCIA ANDRADE SEP/04</t>
  </si>
  <si>
    <t>6011070015</t>
  </si>
  <si>
    <t>PY.45947/A-1DR.PUERARI IVANIO SEP/04</t>
  </si>
  <si>
    <t>6011070016</t>
  </si>
  <si>
    <t>PY.46753/A-1DR.REYES GARCIA SEP/04</t>
  </si>
  <si>
    <t>6011070017</t>
  </si>
  <si>
    <t>PY.47169/A-1DR.KOUZINE EVGUENI SEP/04</t>
  </si>
  <si>
    <t>6011070018</t>
  </si>
  <si>
    <t>PY.47534/A-1DR.SILICH SERGIY SEP/04</t>
  </si>
  <si>
    <t>6011070019</t>
  </si>
  <si>
    <t>PY.47904/A-1DR.BERTONE EMANUELE SEP/04</t>
  </si>
  <si>
    <t>6011070020</t>
  </si>
  <si>
    <t>PY.47853/A-1 DR.MARIANO ACEVES M.SEP/04</t>
  </si>
  <si>
    <t>6011070021</t>
  </si>
  <si>
    <t>PY.45948/A-1 DR. RAUL MUJICA G. SEP/04</t>
  </si>
  <si>
    <t>6011070022</t>
  </si>
  <si>
    <t>PY.45952/A-1 DR. OMAR LOPEZ C. SEP/04</t>
  </si>
  <si>
    <t>6011070023</t>
  </si>
  <si>
    <t>PY.45950/A-1 DR. RUBEN RAMOS G. SEP/04</t>
  </si>
  <si>
    <t>6011070024</t>
  </si>
  <si>
    <t>PY.47325/A-1 DR. GABRIEL MARTINEZ SEP/04</t>
  </si>
  <si>
    <t>6011070025</t>
  </si>
  <si>
    <t>PY. 47141/A-1 DR. EDMUNDO GUTIERREZ SEP/04</t>
  </si>
  <si>
    <t>6011070026</t>
  </si>
  <si>
    <t>PY.45740/A-1 DRA. ELSA RECILLAS SEP/04</t>
  </si>
  <si>
    <t>6011070027</t>
  </si>
  <si>
    <t>PY.DR.SUCAR SEP-2004-C01-47968</t>
  </si>
  <si>
    <t>6011070028</t>
  </si>
  <si>
    <t>PY.INV.SEP.2005-48744 DR.ARRIZON</t>
  </si>
  <si>
    <t>6011070029</t>
  </si>
  <si>
    <t>PY.INV.SEP.2005-49699 DR.GRANADOS</t>
  </si>
  <si>
    <t>6011070030</t>
  </si>
  <si>
    <t>PY.INV.SEP.2005-51511 VII DR.LINARES A.</t>
  </si>
  <si>
    <t>6011070031</t>
  </si>
  <si>
    <t>PY.INV.SEP.2005 49878 DR. PLIONIS</t>
  </si>
  <si>
    <t>6011070032</t>
  </si>
  <si>
    <t>PY.INV.SEP.2005-48454 DR. KOSAREV</t>
  </si>
  <si>
    <t>6011070033</t>
  </si>
  <si>
    <t>PY.INV.SEP.2005-50395 DR. CORNEJO</t>
  </si>
  <si>
    <t>6011070034</t>
  </si>
  <si>
    <t>PY.INV.SEP-2005 - 5241DR. ZALDIVAR</t>
  </si>
  <si>
    <t>6011070035</t>
  </si>
  <si>
    <t>PY.INV.SEP-2005-50614 DR. CASTRO</t>
  </si>
  <si>
    <t>6011070036</t>
  </si>
  <si>
    <t>PY.INV.SEP-2005 - 49640 DRA. GORDANA</t>
  </si>
  <si>
    <t>60114 - MARINA-CONACYT</t>
  </si>
  <si>
    <t>6011470001</t>
  </si>
  <si>
    <t>DR.ALTAMIRANO 2002-CO1-4580/B1</t>
  </si>
  <si>
    <t>6011470002</t>
  </si>
  <si>
    <t>DR.ALTAMIRANO 2002-CO1-4638/B1</t>
  </si>
  <si>
    <t>6011470003</t>
  </si>
  <si>
    <t>ING.FCO.BARBOSA 2002-CO1-0395/B1</t>
  </si>
  <si>
    <t>6011470004</t>
  </si>
  <si>
    <t>DR.ARIAS MIGUEL 2002-CO1-4579/B1</t>
  </si>
  <si>
    <t>6011470005</t>
  </si>
  <si>
    <t>DR.ARIAS MIGUEL 2002-CO1-4636/B1</t>
  </si>
  <si>
    <t>6011470006</t>
  </si>
  <si>
    <t>DR.CUMPLIDO 2002-CO1-4637/B1</t>
  </si>
  <si>
    <t>6011470008</t>
  </si>
  <si>
    <t>ING.FCO.BARBOSA 2003-CO2-12271/B1</t>
  </si>
  <si>
    <t>6011470009</t>
  </si>
  <si>
    <t>DR.ARIAS MIGUEL 2003-CO2-11896/B1</t>
  </si>
  <si>
    <t>6011470010</t>
  </si>
  <si>
    <t>DR.ALTAMIRANO 2003-CO2-11650/B1</t>
  </si>
  <si>
    <t>6011470011</t>
  </si>
  <si>
    <t>DR.ALTAMIRANO 2003-C-02-11898</t>
  </si>
  <si>
    <t>6011470012</t>
  </si>
  <si>
    <t>ING.FCO.BARBOSA 2003-C-02-12064</t>
  </si>
  <si>
    <t>6011470013</t>
  </si>
  <si>
    <t>ING.OROZCO BENITO 2003-C-02-12067</t>
  </si>
  <si>
    <t>6011470014</t>
  </si>
  <si>
    <t>ING.FCO.BARBOSA 2004-C03-2/B-1</t>
  </si>
  <si>
    <t>6011470015</t>
  </si>
  <si>
    <t>ING.BARBOSA 2004-C03-1</t>
  </si>
  <si>
    <t>6011470016</t>
  </si>
  <si>
    <t>PY.PUE-2004-CO2-4 CECYT/ DR.ACEVES</t>
  </si>
  <si>
    <t>6011470017</t>
  </si>
  <si>
    <t>PY.2005-C04-21 DR. ALTAMIRANO</t>
  </si>
  <si>
    <t>6011470018</t>
  </si>
  <si>
    <t>PY. 2005-C04-24 DR. ALTAMIRANO</t>
  </si>
  <si>
    <t>6011470019</t>
  </si>
  <si>
    <t>PY. 2005-C04-16 DR. ARIAS</t>
  </si>
  <si>
    <t>60115 - FONDO SECTORIAL DE INV. SALUD Y SEG. SOC</t>
  </si>
  <si>
    <t>6011570001</t>
  </si>
  <si>
    <t>PY. SALUD-2005-01-14012 DR. CARLOS TREVIÑO</t>
  </si>
  <si>
    <t>6011570002</t>
  </si>
  <si>
    <t>PY. SALUD-2005-01-14265 DR. APOLO ZEUS ESCUDERO</t>
  </si>
  <si>
    <t>60116 - FONDO SEC. INV. Y DESAR. TEC. EN ENERGIA</t>
  </si>
  <si>
    <t>6011670001</t>
  </si>
  <si>
    <t>PY. CFE-2006-C05-48087 DR. ALTAMIRANO</t>
  </si>
  <si>
    <t>Total 60106 - APOYOS CONACYT</t>
  </si>
  <si>
    <t>Total 60110 - FDO. SECTORIAL DE INVEST. P/EDUCAC.</t>
  </si>
  <si>
    <t>Total 60114 - MARINA-CONACYT</t>
  </si>
  <si>
    <t>Total 60115 - FONDO SECTORIAL DE INV. SALUD Y SEG. SOC</t>
  </si>
  <si>
    <t>Total 60116 - FONDO SEC. INV. Y DESAR. TEC. EN ENERGIA</t>
  </si>
  <si>
    <t>Total general</t>
  </si>
  <si>
    <t>INVERSION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</si>
</sst>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P96"/>
  <sheetViews>
    <sheetView tabSelected="1" workbookViewId="0" topLeftCell="A1">
      <pane xSplit="3" ySplit="1" topLeftCell="I4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96" sqref="I96:J96"/>
    </sheetView>
  </sheetViews>
  <sheetFormatPr defaultColWidth="11.421875" defaultRowHeight="13.5" customHeight="1" outlineLevelRow="2"/>
  <cols>
    <col min="1" max="1" width="0.5625" style="1" customWidth="1"/>
    <col min="2" max="2" width="12.7109375" style="1" customWidth="1"/>
    <col min="3" max="3" width="41.8515625" style="1" bestFit="1" customWidth="1"/>
    <col min="4" max="4" width="9.57421875" style="6" bestFit="1" customWidth="1"/>
    <col min="5" max="6" width="10.00390625" style="6" bestFit="1" customWidth="1"/>
    <col min="7" max="7" width="9.57421875" style="6" bestFit="1" customWidth="1"/>
    <col min="8" max="8" width="11.28125" style="6" bestFit="1" customWidth="1"/>
    <col min="9" max="9" width="9.57421875" style="6" bestFit="1" customWidth="1"/>
    <col min="10" max="10" width="9.140625" style="6" bestFit="1" customWidth="1"/>
    <col min="11" max="11" width="8.7109375" style="6" bestFit="1" customWidth="1"/>
    <col min="12" max="12" width="8.28125" style="6" bestFit="1" customWidth="1"/>
    <col min="13" max="13" width="9.57421875" style="6" bestFit="1" customWidth="1"/>
    <col min="14" max="14" width="10.421875" style="6" bestFit="1" customWidth="1"/>
    <col min="15" max="15" width="10.8515625" style="6" bestFit="1" customWidth="1"/>
    <col min="16" max="16" width="0" style="1" hidden="1" customWidth="1"/>
    <col min="17" max="16384" width="11.421875" style="1" customWidth="1"/>
  </cols>
  <sheetData>
    <row r="1" spans="1:16" ht="31.5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13" t="s">
        <v>13</v>
      </c>
      <c r="O1" s="13" t="s">
        <v>14</v>
      </c>
      <c r="P1" s="4" t="s">
        <v>15</v>
      </c>
    </row>
    <row r="2" spans="1:16" ht="13.5" customHeight="1" outlineLevel="2">
      <c r="A2" s="2" t="s">
        <v>16</v>
      </c>
      <c r="B2" s="2" t="s">
        <v>17</v>
      </c>
      <c r="C2" s="2" t="s">
        <v>18</v>
      </c>
      <c r="D2" s="11">
        <v>0</v>
      </c>
      <c r="E2" s="11">
        <v>0</v>
      </c>
      <c r="F2" s="11">
        <v>0</v>
      </c>
      <c r="G2" s="11">
        <v>0</v>
      </c>
      <c r="H2" s="12">
        <f>D2+E2+F2+G2</f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2">
        <f>M2+L2+K2+J2+I2</f>
        <v>0</v>
      </c>
      <c r="O2" s="12">
        <f>H2+N2</f>
        <v>0</v>
      </c>
      <c r="P2" s="2">
        <v>209</v>
      </c>
    </row>
    <row r="3" spans="1:16" ht="13.5" customHeight="1" outlineLevel="2">
      <c r="A3" s="2" t="s">
        <v>16</v>
      </c>
      <c r="B3" s="2" t="s">
        <v>19</v>
      </c>
      <c r="C3" s="2" t="s">
        <v>20</v>
      </c>
      <c r="D3" s="11">
        <v>0</v>
      </c>
      <c r="E3" s="11">
        <v>0</v>
      </c>
      <c r="F3" s="11">
        <v>0</v>
      </c>
      <c r="G3" s="11">
        <v>0</v>
      </c>
      <c r="H3" s="12">
        <f aca="true" t="shared" si="0" ref="H3:H68">D3+E3+F3+G3</f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2">
        <f aca="true" t="shared" si="1" ref="N3:N68">M3+L3+K3+J3+I3</f>
        <v>0</v>
      </c>
      <c r="O3" s="12">
        <f aca="true" t="shared" si="2" ref="O3:O68">H3+N3</f>
        <v>0</v>
      </c>
      <c r="P3" s="2">
        <v>207</v>
      </c>
    </row>
    <row r="4" spans="1:16" ht="13.5" customHeight="1" outlineLevel="2">
      <c r="A4" s="2" t="s">
        <v>16</v>
      </c>
      <c r="B4" s="2" t="s">
        <v>21</v>
      </c>
      <c r="C4" s="2" t="s">
        <v>22</v>
      </c>
      <c r="D4" s="11">
        <v>0</v>
      </c>
      <c r="E4" s="11">
        <v>0</v>
      </c>
      <c r="F4" s="11">
        <v>0</v>
      </c>
      <c r="G4" s="11">
        <v>0</v>
      </c>
      <c r="H4" s="12">
        <f t="shared" si="0"/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2">
        <f t="shared" si="1"/>
        <v>0</v>
      </c>
      <c r="O4" s="12">
        <f t="shared" si="2"/>
        <v>0</v>
      </c>
      <c r="P4" s="2">
        <v>218</v>
      </c>
    </row>
    <row r="5" spans="1:16" ht="13.5" customHeight="1" outlineLevel="2">
      <c r="A5" s="2" t="s">
        <v>16</v>
      </c>
      <c r="B5" s="2" t="s">
        <v>23</v>
      </c>
      <c r="C5" s="2" t="s">
        <v>24</v>
      </c>
      <c r="D5" s="11">
        <v>0</v>
      </c>
      <c r="E5" s="11">
        <v>0</v>
      </c>
      <c r="F5" s="11">
        <v>4758</v>
      </c>
      <c r="G5" s="11">
        <v>0</v>
      </c>
      <c r="H5" s="12">
        <f t="shared" si="0"/>
        <v>4758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2">
        <f t="shared" si="1"/>
        <v>0</v>
      </c>
      <c r="O5" s="12">
        <f t="shared" si="2"/>
        <v>4758</v>
      </c>
      <c r="P5" s="2">
        <v>255</v>
      </c>
    </row>
    <row r="6" spans="1:16" ht="13.5" customHeight="1" outlineLevel="2">
      <c r="A6" s="2" t="s">
        <v>16</v>
      </c>
      <c r="B6" s="2" t="s">
        <v>25</v>
      </c>
      <c r="C6" s="2" t="s">
        <v>26</v>
      </c>
      <c r="D6" s="11">
        <v>0</v>
      </c>
      <c r="E6" s="11">
        <v>0</v>
      </c>
      <c r="F6" s="11">
        <v>0</v>
      </c>
      <c r="G6" s="11">
        <v>0</v>
      </c>
      <c r="H6" s="12">
        <f t="shared" si="0"/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2">
        <f t="shared" si="1"/>
        <v>0</v>
      </c>
      <c r="O6" s="12">
        <f t="shared" si="2"/>
        <v>0</v>
      </c>
      <c r="P6" s="2">
        <v>264</v>
      </c>
    </row>
    <row r="7" spans="1:16" ht="13.5" customHeight="1" outlineLevel="2">
      <c r="A7" s="2" t="s">
        <v>16</v>
      </c>
      <c r="B7" s="2" t="s">
        <v>27</v>
      </c>
      <c r="C7" s="2" t="s">
        <v>28</v>
      </c>
      <c r="D7" s="11">
        <v>0</v>
      </c>
      <c r="E7" s="11">
        <v>5586.14</v>
      </c>
      <c r="F7" s="11">
        <v>30176.55</v>
      </c>
      <c r="G7" s="11">
        <v>32464</v>
      </c>
      <c r="H7" s="12">
        <f t="shared" si="0"/>
        <v>68226.69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2">
        <f t="shared" si="1"/>
        <v>0</v>
      </c>
      <c r="O7" s="12">
        <f t="shared" si="2"/>
        <v>68226.69</v>
      </c>
      <c r="P7" s="2">
        <v>263</v>
      </c>
    </row>
    <row r="8" spans="1:16" ht="13.5" customHeight="1" outlineLevel="2">
      <c r="A8" s="2" t="s">
        <v>16</v>
      </c>
      <c r="B8" s="2" t="s">
        <v>29</v>
      </c>
      <c r="C8" s="2" t="s">
        <v>30</v>
      </c>
      <c r="D8" s="11">
        <v>0</v>
      </c>
      <c r="E8" s="11">
        <v>0</v>
      </c>
      <c r="F8" s="11">
        <v>221421.31</v>
      </c>
      <c r="G8" s="11">
        <v>0</v>
      </c>
      <c r="H8" s="12">
        <f t="shared" si="0"/>
        <v>221421.31</v>
      </c>
      <c r="I8" s="11">
        <v>0</v>
      </c>
      <c r="J8" s="11">
        <v>0</v>
      </c>
      <c r="K8" s="11">
        <v>0</v>
      </c>
      <c r="L8" s="11">
        <v>0</v>
      </c>
      <c r="M8" s="11">
        <v>384101.49</v>
      </c>
      <c r="N8" s="12">
        <f t="shared" si="1"/>
        <v>384101.49</v>
      </c>
      <c r="O8" s="12">
        <f t="shared" si="2"/>
        <v>605522.8</v>
      </c>
      <c r="P8" s="2">
        <v>266</v>
      </c>
    </row>
    <row r="9" spans="1:16" ht="13.5" customHeight="1" outlineLevel="2">
      <c r="A9" s="2" t="s">
        <v>16</v>
      </c>
      <c r="B9" s="2" t="s">
        <v>31</v>
      </c>
      <c r="C9" s="2" t="s">
        <v>32</v>
      </c>
      <c r="D9" s="11">
        <v>0</v>
      </c>
      <c r="E9" s="11">
        <v>0</v>
      </c>
      <c r="F9" s="11">
        <v>0</v>
      </c>
      <c r="G9" s="11">
        <v>0</v>
      </c>
      <c r="H9" s="12">
        <f t="shared" si="0"/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2">
        <f t="shared" si="1"/>
        <v>0</v>
      </c>
      <c r="O9" s="12">
        <f t="shared" si="2"/>
        <v>0</v>
      </c>
      <c r="P9" s="2">
        <v>258</v>
      </c>
    </row>
    <row r="10" spans="1:16" ht="13.5" customHeight="1" outlineLevel="2">
      <c r="A10" s="2" t="s">
        <v>16</v>
      </c>
      <c r="B10" s="2" t="s">
        <v>33</v>
      </c>
      <c r="C10" s="2" t="s">
        <v>34</v>
      </c>
      <c r="D10" s="11">
        <v>0</v>
      </c>
      <c r="E10" s="11">
        <v>0</v>
      </c>
      <c r="F10" s="11">
        <v>17820</v>
      </c>
      <c r="G10" s="11">
        <v>0</v>
      </c>
      <c r="H10" s="12">
        <f t="shared" si="0"/>
        <v>17820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2">
        <f t="shared" si="1"/>
        <v>0</v>
      </c>
      <c r="O10" s="12">
        <f t="shared" si="2"/>
        <v>17820</v>
      </c>
      <c r="P10" s="2">
        <v>271</v>
      </c>
    </row>
    <row r="11" spans="1:16" ht="13.5" customHeight="1" outlineLevel="2">
      <c r="A11" s="2" t="s">
        <v>16</v>
      </c>
      <c r="B11" s="2" t="s">
        <v>35</v>
      </c>
      <c r="C11" s="2" t="s">
        <v>36</v>
      </c>
      <c r="D11" s="11">
        <v>0</v>
      </c>
      <c r="E11" s="11">
        <v>0</v>
      </c>
      <c r="F11" s="11">
        <v>7920</v>
      </c>
      <c r="G11" s="11">
        <v>0</v>
      </c>
      <c r="H11" s="12">
        <f t="shared" si="0"/>
        <v>7920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2">
        <f t="shared" si="1"/>
        <v>0</v>
      </c>
      <c r="O11" s="12">
        <f t="shared" si="2"/>
        <v>7920</v>
      </c>
      <c r="P11" s="2">
        <v>272</v>
      </c>
    </row>
    <row r="12" spans="1:16" ht="13.5" customHeight="1" outlineLevel="2">
      <c r="A12" s="2" t="s">
        <v>16</v>
      </c>
      <c r="B12" s="2" t="s">
        <v>37</v>
      </c>
      <c r="C12" s="2" t="s">
        <v>38</v>
      </c>
      <c r="D12" s="11">
        <v>0</v>
      </c>
      <c r="E12" s="11">
        <v>0</v>
      </c>
      <c r="F12" s="11">
        <v>0</v>
      </c>
      <c r="G12" s="11">
        <v>0</v>
      </c>
      <c r="H12" s="12">
        <f t="shared" si="0"/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2">
        <f t="shared" si="1"/>
        <v>0</v>
      </c>
      <c r="O12" s="12">
        <f t="shared" si="2"/>
        <v>0</v>
      </c>
      <c r="P12" s="2">
        <v>278</v>
      </c>
    </row>
    <row r="13" spans="1:16" ht="13.5" customHeight="1" outlineLevel="2">
      <c r="A13" s="2" t="s">
        <v>16</v>
      </c>
      <c r="B13" s="2" t="s">
        <v>39</v>
      </c>
      <c r="C13" s="2" t="s">
        <v>40</v>
      </c>
      <c r="D13" s="11">
        <v>116988</v>
      </c>
      <c r="E13" s="11">
        <v>0</v>
      </c>
      <c r="F13" s="11">
        <v>0</v>
      </c>
      <c r="G13" s="11">
        <v>0</v>
      </c>
      <c r="H13" s="12">
        <f t="shared" si="0"/>
        <v>116988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2">
        <f t="shared" si="1"/>
        <v>0</v>
      </c>
      <c r="O13" s="12">
        <f t="shared" si="2"/>
        <v>116988</v>
      </c>
      <c r="P13" s="2">
        <v>280</v>
      </c>
    </row>
    <row r="14" spans="1:16" ht="13.5" customHeight="1" outlineLevel="2">
      <c r="A14" s="2" t="s">
        <v>16</v>
      </c>
      <c r="B14" s="2" t="s">
        <v>41</v>
      </c>
      <c r="C14" s="2" t="s">
        <v>42</v>
      </c>
      <c r="D14" s="11">
        <v>116988</v>
      </c>
      <c r="E14" s="11">
        <v>0</v>
      </c>
      <c r="F14" s="11">
        <v>0</v>
      </c>
      <c r="G14" s="11">
        <v>0</v>
      </c>
      <c r="H14" s="12">
        <f t="shared" si="0"/>
        <v>116988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2">
        <f t="shared" si="1"/>
        <v>0</v>
      </c>
      <c r="O14" s="12">
        <f t="shared" si="2"/>
        <v>116988</v>
      </c>
      <c r="P14" s="2">
        <v>281</v>
      </c>
    </row>
    <row r="15" spans="1:16" ht="13.5" customHeight="1" outlineLevel="2">
      <c r="A15" s="2" t="s">
        <v>16</v>
      </c>
      <c r="B15" s="2" t="s">
        <v>43</v>
      </c>
      <c r="C15" s="2" t="s">
        <v>44</v>
      </c>
      <c r="D15" s="11">
        <v>116988</v>
      </c>
      <c r="E15" s="11">
        <v>0</v>
      </c>
      <c r="F15" s="11">
        <v>0</v>
      </c>
      <c r="G15" s="11">
        <v>0</v>
      </c>
      <c r="H15" s="12">
        <f t="shared" si="0"/>
        <v>116988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2">
        <f t="shared" si="1"/>
        <v>0</v>
      </c>
      <c r="O15" s="12">
        <f t="shared" si="2"/>
        <v>116988</v>
      </c>
      <c r="P15" s="2">
        <v>282</v>
      </c>
    </row>
    <row r="16" spans="1:16" ht="13.5" customHeight="1" outlineLevel="2">
      <c r="A16" s="2" t="s">
        <v>16</v>
      </c>
      <c r="B16" s="2" t="s">
        <v>45</v>
      </c>
      <c r="C16" s="2" t="s">
        <v>46</v>
      </c>
      <c r="D16" s="11">
        <v>97490</v>
      </c>
      <c r="E16" s="11">
        <v>0</v>
      </c>
      <c r="F16" s="11">
        <v>0</v>
      </c>
      <c r="G16" s="11">
        <v>0</v>
      </c>
      <c r="H16" s="12">
        <f t="shared" si="0"/>
        <v>97490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2">
        <f t="shared" si="1"/>
        <v>0</v>
      </c>
      <c r="O16" s="12">
        <f t="shared" si="2"/>
        <v>97490</v>
      </c>
      <c r="P16" s="2">
        <v>283</v>
      </c>
    </row>
    <row r="17" spans="1:16" ht="13.5" customHeight="1" outlineLevel="2">
      <c r="A17" s="2" t="s">
        <v>16</v>
      </c>
      <c r="B17" s="2" t="s">
        <v>47</v>
      </c>
      <c r="C17" s="2" t="s">
        <v>48</v>
      </c>
      <c r="D17" s="11">
        <v>147000</v>
      </c>
      <c r="E17" s="11">
        <v>0</v>
      </c>
      <c r="F17" s="11">
        <v>0</v>
      </c>
      <c r="G17" s="11">
        <v>0</v>
      </c>
      <c r="H17" s="12">
        <f t="shared" si="0"/>
        <v>147000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2">
        <f t="shared" si="1"/>
        <v>0</v>
      </c>
      <c r="O17" s="12">
        <f t="shared" si="2"/>
        <v>147000</v>
      </c>
      <c r="P17" s="2">
        <v>284</v>
      </c>
    </row>
    <row r="18" spans="1:16" ht="13.5" customHeight="1" outlineLevel="2">
      <c r="A18" s="2" t="s">
        <v>16</v>
      </c>
      <c r="B18" s="2" t="s">
        <v>49</v>
      </c>
      <c r="C18" s="2" t="s">
        <v>50</v>
      </c>
      <c r="D18" s="11">
        <v>0</v>
      </c>
      <c r="E18" s="11">
        <v>0</v>
      </c>
      <c r="F18" s="11">
        <v>0</v>
      </c>
      <c r="G18" s="11">
        <v>0</v>
      </c>
      <c r="H18" s="12">
        <f t="shared" si="0"/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2">
        <f t="shared" si="1"/>
        <v>0</v>
      </c>
      <c r="O18" s="12">
        <f t="shared" si="2"/>
        <v>0</v>
      </c>
      <c r="P18" s="2">
        <v>287</v>
      </c>
    </row>
    <row r="19" spans="1:16" ht="13.5" customHeight="1" outlineLevel="2">
      <c r="A19" s="2" t="s">
        <v>16</v>
      </c>
      <c r="B19" s="2" t="s">
        <v>51</v>
      </c>
      <c r="C19" s="2" t="s">
        <v>52</v>
      </c>
      <c r="D19" s="11">
        <v>0</v>
      </c>
      <c r="E19" s="11">
        <v>0</v>
      </c>
      <c r="F19" s="11">
        <v>2100</v>
      </c>
      <c r="G19" s="11">
        <v>0</v>
      </c>
      <c r="H19" s="12">
        <f t="shared" si="0"/>
        <v>2100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2">
        <f t="shared" si="1"/>
        <v>0</v>
      </c>
      <c r="O19" s="12">
        <f t="shared" si="2"/>
        <v>2100</v>
      </c>
      <c r="P19" s="2">
        <v>294</v>
      </c>
    </row>
    <row r="20" spans="1:16" ht="13.5" customHeight="1" outlineLevel="2">
      <c r="A20" s="2" t="s">
        <v>16</v>
      </c>
      <c r="B20" s="2" t="s">
        <v>53</v>
      </c>
      <c r="C20" s="2" t="s">
        <v>54</v>
      </c>
      <c r="D20" s="11">
        <v>0</v>
      </c>
      <c r="E20" s="11">
        <v>0</v>
      </c>
      <c r="F20" s="11">
        <v>0</v>
      </c>
      <c r="G20" s="11">
        <v>0</v>
      </c>
      <c r="H20" s="12">
        <f t="shared" si="0"/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2">
        <f t="shared" si="1"/>
        <v>0</v>
      </c>
      <c r="O20" s="12">
        <f t="shared" si="2"/>
        <v>0</v>
      </c>
      <c r="P20" s="2">
        <v>295</v>
      </c>
    </row>
    <row r="21" spans="1:16" ht="13.5" customHeight="1" outlineLevel="2">
      <c r="A21" s="2" t="s">
        <v>16</v>
      </c>
      <c r="B21" s="2" t="s">
        <v>55</v>
      </c>
      <c r="C21" s="2" t="s">
        <v>56</v>
      </c>
      <c r="D21" s="11">
        <v>0</v>
      </c>
      <c r="E21" s="11">
        <v>0</v>
      </c>
      <c r="F21" s="11">
        <v>0</v>
      </c>
      <c r="G21" s="11">
        <v>0</v>
      </c>
      <c r="H21" s="12">
        <f t="shared" si="0"/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>
        <f t="shared" si="1"/>
        <v>0</v>
      </c>
      <c r="O21" s="12">
        <f t="shared" si="2"/>
        <v>0</v>
      </c>
      <c r="P21" s="2">
        <v>296</v>
      </c>
    </row>
    <row r="22" spans="1:16" ht="13.5" customHeight="1" outlineLevel="2">
      <c r="A22" s="2" t="s">
        <v>16</v>
      </c>
      <c r="B22" s="2" t="s">
        <v>57</v>
      </c>
      <c r="C22" s="2" t="s">
        <v>58</v>
      </c>
      <c r="D22" s="11">
        <v>0</v>
      </c>
      <c r="E22" s="11">
        <v>0</v>
      </c>
      <c r="F22" s="11">
        <v>0</v>
      </c>
      <c r="G22" s="11">
        <v>0</v>
      </c>
      <c r="H22" s="12">
        <f t="shared" si="0"/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2">
        <f t="shared" si="1"/>
        <v>0</v>
      </c>
      <c r="O22" s="12">
        <f t="shared" si="2"/>
        <v>0</v>
      </c>
      <c r="P22" s="2">
        <v>297</v>
      </c>
    </row>
    <row r="23" spans="1:16" ht="13.5" customHeight="1" outlineLevel="2">
      <c r="A23" s="2" t="s">
        <v>16</v>
      </c>
      <c r="B23" s="2" t="s">
        <v>59</v>
      </c>
      <c r="C23" s="2" t="s">
        <v>60</v>
      </c>
      <c r="D23" s="11">
        <v>0</v>
      </c>
      <c r="E23" s="11">
        <v>0</v>
      </c>
      <c r="F23" s="11">
        <v>0</v>
      </c>
      <c r="G23" s="11">
        <v>0</v>
      </c>
      <c r="H23" s="12">
        <f t="shared" si="0"/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2">
        <f t="shared" si="1"/>
        <v>0</v>
      </c>
      <c r="O23" s="12">
        <f t="shared" si="2"/>
        <v>0</v>
      </c>
      <c r="P23" s="2">
        <v>298</v>
      </c>
    </row>
    <row r="24" spans="1:16" ht="13.5" customHeight="1" outlineLevel="2">
      <c r="A24" s="2" t="s">
        <v>16</v>
      </c>
      <c r="B24" s="2" t="s">
        <v>61</v>
      </c>
      <c r="C24" s="2" t="s">
        <v>62</v>
      </c>
      <c r="D24" s="11">
        <v>38996</v>
      </c>
      <c r="E24" s="11">
        <v>0</v>
      </c>
      <c r="F24" s="11">
        <v>0</v>
      </c>
      <c r="G24" s="11">
        <v>0</v>
      </c>
      <c r="H24" s="12">
        <f t="shared" si="0"/>
        <v>38996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2">
        <f t="shared" si="1"/>
        <v>0</v>
      </c>
      <c r="O24" s="12">
        <f t="shared" si="2"/>
        <v>38996</v>
      </c>
      <c r="P24" s="2">
        <v>288</v>
      </c>
    </row>
    <row r="25" spans="1:16" ht="13.5" customHeight="1" outlineLevel="2">
      <c r="A25" s="2" t="s">
        <v>16</v>
      </c>
      <c r="B25" s="2" t="s">
        <v>63</v>
      </c>
      <c r="C25" s="2" t="s">
        <v>64</v>
      </c>
      <c r="D25" s="11">
        <v>0</v>
      </c>
      <c r="E25" s="11">
        <v>0</v>
      </c>
      <c r="F25" s="11">
        <v>14110.73</v>
      </c>
      <c r="G25" s="11">
        <v>0</v>
      </c>
      <c r="H25" s="12">
        <f t="shared" si="0"/>
        <v>14110.73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2">
        <f t="shared" si="1"/>
        <v>0</v>
      </c>
      <c r="O25" s="12">
        <f t="shared" si="2"/>
        <v>14110.73</v>
      </c>
      <c r="P25" s="2">
        <v>289</v>
      </c>
    </row>
    <row r="26" spans="1:16" ht="13.5" customHeight="1" outlineLevel="2">
      <c r="A26" s="2" t="s">
        <v>16</v>
      </c>
      <c r="B26" s="2" t="s">
        <v>65</v>
      </c>
      <c r="C26" s="2" t="s">
        <v>66</v>
      </c>
      <c r="D26" s="11">
        <v>0</v>
      </c>
      <c r="E26" s="11">
        <v>0</v>
      </c>
      <c r="F26" s="11">
        <v>0</v>
      </c>
      <c r="G26" s="11">
        <v>0</v>
      </c>
      <c r="H26" s="12">
        <f t="shared" si="0"/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2">
        <f t="shared" si="1"/>
        <v>0</v>
      </c>
      <c r="O26" s="12">
        <f t="shared" si="2"/>
        <v>0</v>
      </c>
      <c r="P26" s="2">
        <v>292</v>
      </c>
    </row>
    <row r="27" spans="1:16" ht="13.5" customHeight="1" outlineLevel="2">
      <c r="A27" s="2" t="s">
        <v>16</v>
      </c>
      <c r="B27" s="2" t="s">
        <v>67</v>
      </c>
      <c r="C27" s="2" t="s">
        <v>68</v>
      </c>
      <c r="D27" s="11">
        <v>0</v>
      </c>
      <c r="E27" s="11">
        <v>0</v>
      </c>
      <c r="F27" s="11">
        <v>0</v>
      </c>
      <c r="G27" s="11">
        <v>0</v>
      </c>
      <c r="H27" s="12">
        <f t="shared" si="0"/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2">
        <f t="shared" si="1"/>
        <v>0</v>
      </c>
      <c r="O27" s="12">
        <f t="shared" si="2"/>
        <v>0</v>
      </c>
      <c r="P27" s="2">
        <v>290</v>
      </c>
    </row>
    <row r="28" spans="1:16" ht="13.5" customHeight="1" outlineLevel="2">
      <c r="A28" s="2" t="s">
        <v>16</v>
      </c>
      <c r="B28" s="2" t="s">
        <v>69</v>
      </c>
      <c r="C28" s="2" t="s">
        <v>70</v>
      </c>
      <c r="D28" s="11">
        <v>0</v>
      </c>
      <c r="E28" s="11">
        <v>0</v>
      </c>
      <c r="F28" s="11">
        <v>6.9</v>
      </c>
      <c r="G28" s="11">
        <v>0</v>
      </c>
      <c r="H28" s="12">
        <f t="shared" si="0"/>
        <v>6.9</v>
      </c>
      <c r="I28" s="11">
        <v>0</v>
      </c>
      <c r="J28" s="11">
        <v>63998</v>
      </c>
      <c r="K28" s="11">
        <v>0</v>
      </c>
      <c r="L28" s="11">
        <v>0</v>
      </c>
      <c r="M28" s="11">
        <v>0</v>
      </c>
      <c r="N28" s="12">
        <f t="shared" si="1"/>
        <v>63998</v>
      </c>
      <c r="O28" s="12">
        <f t="shared" si="2"/>
        <v>64004.9</v>
      </c>
      <c r="P28" s="2">
        <v>291</v>
      </c>
    </row>
    <row r="29" spans="1:16" ht="13.5" customHeight="1" outlineLevel="2">
      <c r="A29" s="2" t="s">
        <v>16</v>
      </c>
      <c r="B29" s="2" t="s">
        <v>71</v>
      </c>
      <c r="C29" s="2" t="s">
        <v>72</v>
      </c>
      <c r="D29" s="11">
        <v>0</v>
      </c>
      <c r="E29" s="11">
        <v>0</v>
      </c>
      <c r="F29" s="11">
        <v>0</v>
      </c>
      <c r="G29" s="11">
        <v>0</v>
      </c>
      <c r="H29" s="12">
        <f t="shared" si="0"/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2">
        <f t="shared" si="1"/>
        <v>0</v>
      </c>
      <c r="O29" s="12">
        <f t="shared" si="2"/>
        <v>0</v>
      </c>
      <c r="P29" s="2">
        <v>293</v>
      </c>
    </row>
    <row r="30" spans="1:16" ht="13.5" customHeight="1" outlineLevel="2">
      <c r="A30" s="2" t="s">
        <v>16</v>
      </c>
      <c r="B30" s="2" t="s">
        <v>73</v>
      </c>
      <c r="C30" s="2" t="s">
        <v>74</v>
      </c>
      <c r="D30" s="11">
        <v>0</v>
      </c>
      <c r="E30" s="11">
        <v>0</v>
      </c>
      <c r="F30" s="11">
        <v>0</v>
      </c>
      <c r="G30" s="11">
        <v>0</v>
      </c>
      <c r="H30" s="12">
        <f t="shared" si="0"/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2">
        <f t="shared" si="1"/>
        <v>0</v>
      </c>
      <c r="O30" s="12">
        <f t="shared" si="2"/>
        <v>0</v>
      </c>
      <c r="P30" s="2">
        <v>301</v>
      </c>
    </row>
    <row r="31" spans="1:16" ht="13.5" customHeight="1" outlineLevel="2">
      <c r="A31" s="2" t="s">
        <v>16</v>
      </c>
      <c r="B31" s="2" t="s">
        <v>75</v>
      </c>
      <c r="C31" s="2" t="s">
        <v>76</v>
      </c>
      <c r="D31" s="11">
        <v>0</v>
      </c>
      <c r="E31" s="11">
        <v>0</v>
      </c>
      <c r="F31" s="11">
        <v>0</v>
      </c>
      <c r="G31" s="11">
        <v>0</v>
      </c>
      <c r="H31" s="12">
        <f t="shared" si="0"/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2">
        <f t="shared" si="1"/>
        <v>0</v>
      </c>
      <c r="O31" s="12">
        <f t="shared" si="2"/>
        <v>0</v>
      </c>
      <c r="P31" s="2">
        <v>302</v>
      </c>
    </row>
    <row r="32" spans="1:16" ht="13.5" customHeight="1" outlineLevel="2">
      <c r="A32" s="2" t="s">
        <v>16</v>
      </c>
      <c r="B32" s="2" t="s">
        <v>77</v>
      </c>
      <c r="C32" s="2" t="s">
        <v>78</v>
      </c>
      <c r="D32" s="11">
        <v>0</v>
      </c>
      <c r="E32" s="11">
        <v>0</v>
      </c>
      <c r="F32" s="11">
        <v>0</v>
      </c>
      <c r="G32" s="11">
        <v>0</v>
      </c>
      <c r="H32" s="12">
        <f t="shared" si="0"/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2">
        <f t="shared" si="1"/>
        <v>0</v>
      </c>
      <c r="O32" s="12">
        <f t="shared" si="2"/>
        <v>0</v>
      </c>
      <c r="P32" s="2">
        <v>303</v>
      </c>
    </row>
    <row r="33" spans="1:16" ht="13.5" customHeight="1" outlineLevel="1">
      <c r="A33" s="7" t="s">
        <v>191</v>
      </c>
      <c r="B33" s="8"/>
      <c r="C33" s="8"/>
      <c r="D33" s="10">
        <f aca="true" t="shared" si="3" ref="D33:O33">SUBTOTAL(9,D2:D32)</f>
        <v>634450</v>
      </c>
      <c r="E33" s="10">
        <f t="shared" si="3"/>
        <v>5586.14</v>
      </c>
      <c r="F33" s="10">
        <f t="shared" si="3"/>
        <v>298313.49</v>
      </c>
      <c r="G33" s="10">
        <f t="shared" si="3"/>
        <v>32464</v>
      </c>
      <c r="H33" s="10">
        <f t="shared" si="3"/>
        <v>970813.63</v>
      </c>
      <c r="I33" s="10">
        <f t="shared" si="3"/>
        <v>0</v>
      </c>
      <c r="J33" s="10">
        <f t="shared" si="3"/>
        <v>63998</v>
      </c>
      <c r="K33" s="10">
        <f t="shared" si="3"/>
        <v>0</v>
      </c>
      <c r="L33" s="10">
        <f t="shared" si="3"/>
        <v>0</v>
      </c>
      <c r="M33" s="10">
        <f t="shared" si="3"/>
        <v>384101.49</v>
      </c>
      <c r="N33" s="10">
        <f t="shared" si="3"/>
        <v>448099.49</v>
      </c>
      <c r="O33" s="10">
        <f t="shared" si="3"/>
        <v>1418913.1199999999</v>
      </c>
      <c r="P33" s="2"/>
    </row>
    <row r="34" spans="1:16" ht="13.5" customHeight="1" outlineLevel="2">
      <c r="A34" s="2" t="s">
        <v>79</v>
      </c>
      <c r="B34" s="2" t="s">
        <v>80</v>
      </c>
      <c r="C34" s="2" t="s">
        <v>81</v>
      </c>
      <c r="D34" s="11">
        <v>0</v>
      </c>
      <c r="E34" s="11">
        <v>11392.48</v>
      </c>
      <c r="F34" s="11">
        <v>111396.71</v>
      </c>
      <c r="G34" s="11">
        <v>90000</v>
      </c>
      <c r="H34" s="12">
        <f t="shared" si="0"/>
        <v>212789.19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2">
        <f t="shared" si="1"/>
        <v>0</v>
      </c>
      <c r="O34" s="12">
        <f t="shared" si="2"/>
        <v>212789.19</v>
      </c>
      <c r="P34" s="2">
        <v>194</v>
      </c>
    </row>
    <row r="35" spans="1:16" ht="13.5" customHeight="1" outlineLevel="2">
      <c r="A35" s="2" t="s">
        <v>79</v>
      </c>
      <c r="B35" s="2" t="s">
        <v>82</v>
      </c>
      <c r="C35" s="2" t="s">
        <v>83</v>
      </c>
      <c r="D35" s="11">
        <v>0</v>
      </c>
      <c r="E35" s="11">
        <v>2341</v>
      </c>
      <c r="F35" s="11">
        <v>15255</v>
      </c>
      <c r="G35" s="11">
        <v>88068</v>
      </c>
      <c r="H35" s="12">
        <f t="shared" si="0"/>
        <v>105664</v>
      </c>
      <c r="I35" s="11">
        <v>0</v>
      </c>
      <c r="J35" s="11">
        <v>0</v>
      </c>
      <c r="K35" s="11">
        <v>24142.35</v>
      </c>
      <c r="L35" s="11">
        <v>0</v>
      </c>
      <c r="M35" s="11">
        <v>0</v>
      </c>
      <c r="N35" s="12">
        <f t="shared" si="1"/>
        <v>24142.35</v>
      </c>
      <c r="O35" s="12">
        <f t="shared" si="2"/>
        <v>129806.35</v>
      </c>
      <c r="P35" s="2">
        <v>240</v>
      </c>
    </row>
    <row r="36" spans="1:16" ht="13.5" customHeight="1" outlineLevel="2">
      <c r="A36" s="2" t="s">
        <v>79</v>
      </c>
      <c r="B36" s="2" t="s">
        <v>84</v>
      </c>
      <c r="C36" s="2" t="s">
        <v>85</v>
      </c>
      <c r="D36" s="11">
        <v>0</v>
      </c>
      <c r="E36" s="11">
        <v>0</v>
      </c>
      <c r="F36" s="11">
        <v>0</v>
      </c>
      <c r="G36" s="11">
        <v>0</v>
      </c>
      <c r="H36" s="12">
        <f t="shared" si="0"/>
        <v>0</v>
      </c>
      <c r="I36" s="11">
        <v>0</v>
      </c>
      <c r="J36" s="11">
        <v>0</v>
      </c>
      <c r="K36" s="11">
        <v>1140.23</v>
      </c>
      <c r="L36" s="11">
        <v>0</v>
      </c>
      <c r="M36" s="11">
        <v>3986</v>
      </c>
      <c r="N36" s="12">
        <f t="shared" si="1"/>
        <v>5126.23</v>
      </c>
      <c r="O36" s="12">
        <f t="shared" si="2"/>
        <v>5126.23</v>
      </c>
      <c r="P36" s="2">
        <v>196</v>
      </c>
    </row>
    <row r="37" spans="1:16" ht="13.5" customHeight="1" outlineLevel="2">
      <c r="A37" s="2" t="s">
        <v>79</v>
      </c>
      <c r="B37" s="2" t="s">
        <v>86</v>
      </c>
      <c r="C37" s="2" t="s">
        <v>87</v>
      </c>
      <c r="D37" s="11">
        <v>0</v>
      </c>
      <c r="E37" s="11">
        <v>0</v>
      </c>
      <c r="F37" s="11">
        <v>32001.6</v>
      </c>
      <c r="G37" s="11">
        <v>0</v>
      </c>
      <c r="H37" s="12">
        <f t="shared" si="0"/>
        <v>32001.6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2">
        <f t="shared" si="1"/>
        <v>0</v>
      </c>
      <c r="O37" s="12">
        <f t="shared" si="2"/>
        <v>32001.6</v>
      </c>
      <c r="P37" s="2">
        <v>197</v>
      </c>
    </row>
    <row r="38" spans="1:16" ht="13.5" customHeight="1" outlineLevel="2">
      <c r="A38" s="2" t="s">
        <v>79</v>
      </c>
      <c r="B38" s="2" t="s">
        <v>88</v>
      </c>
      <c r="C38" s="2" t="s">
        <v>89</v>
      </c>
      <c r="D38" s="11">
        <v>0</v>
      </c>
      <c r="E38" s="11">
        <v>4411.88</v>
      </c>
      <c r="F38" s="11">
        <v>8149.35</v>
      </c>
      <c r="G38" s="11">
        <v>0</v>
      </c>
      <c r="H38" s="12">
        <f t="shared" si="0"/>
        <v>12561.23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2">
        <f t="shared" si="1"/>
        <v>0</v>
      </c>
      <c r="O38" s="12">
        <f t="shared" si="2"/>
        <v>12561.23</v>
      </c>
      <c r="P38" s="2">
        <v>198</v>
      </c>
    </row>
    <row r="39" spans="1:16" ht="13.5" customHeight="1" outlineLevel="2">
      <c r="A39" s="2" t="s">
        <v>79</v>
      </c>
      <c r="B39" s="2" t="s">
        <v>90</v>
      </c>
      <c r="C39" s="2" t="s">
        <v>91</v>
      </c>
      <c r="D39" s="11">
        <v>0</v>
      </c>
      <c r="E39" s="11">
        <v>0</v>
      </c>
      <c r="F39" s="11">
        <v>0</v>
      </c>
      <c r="G39" s="11">
        <v>0</v>
      </c>
      <c r="H39" s="12">
        <f t="shared" si="0"/>
        <v>0</v>
      </c>
      <c r="I39" s="11">
        <v>0</v>
      </c>
      <c r="J39" s="11">
        <v>0</v>
      </c>
      <c r="K39" s="11">
        <v>1245.59</v>
      </c>
      <c r="L39" s="11">
        <v>0</v>
      </c>
      <c r="M39" s="11">
        <v>0</v>
      </c>
      <c r="N39" s="12">
        <f t="shared" si="1"/>
        <v>1245.59</v>
      </c>
      <c r="O39" s="12">
        <f t="shared" si="2"/>
        <v>1245.59</v>
      </c>
      <c r="P39" s="2">
        <v>199</v>
      </c>
    </row>
    <row r="40" spans="1:16" ht="13.5" customHeight="1" outlineLevel="2">
      <c r="A40" s="2" t="s">
        <v>79</v>
      </c>
      <c r="B40" s="2" t="s">
        <v>92</v>
      </c>
      <c r="C40" s="2" t="s">
        <v>93</v>
      </c>
      <c r="D40" s="11">
        <v>0</v>
      </c>
      <c r="E40" s="11">
        <v>10000</v>
      </c>
      <c r="F40" s="11">
        <v>83722.83</v>
      </c>
      <c r="G40" s="11">
        <v>-5616</v>
      </c>
      <c r="H40" s="12">
        <f t="shared" si="0"/>
        <v>88106.83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2">
        <f t="shared" si="1"/>
        <v>0</v>
      </c>
      <c r="O40" s="12">
        <f t="shared" si="2"/>
        <v>88106.83</v>
      </c>
      <c r="P40" s="2">
        <v>200</v>
      </c>
    </row>
    <row r="41" spans="1:16" ht="13.5" customHeight="1" outlineLevel="2">
      <c r="A41" s="2" t="s">
        <v>79</v>
      </c>
      <c r="B41" s="2" t="s">
        <v>94</v>
      </c>
      <c r="C41" s="2" t="s">
        <v>95</v>
      </c>
      <c r="D41" s="11">
        <v>0</v>
      </c>
      <c r="E41" s="11">
        <v>0</v>
      </c>
      <c r="F41" s="11">
        <v>0</v>
      </c>
      <c r="G41" s="11">
        <v>0</v>
      </c>
      <c r="H41" s="12">
        <f t="shared" si="0"/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2">
        <f t="shared" si="1"/>
        <v>0</v>
      </c>
      <c r="O41" s="12">
        <f t="shared" si="2"/>
        <v>0</v>
      </c>
      <c r="P41" s="2">
        <v>201</v>
      </c>
    </row>
    <row r="42" spans="1:16" ht="13.5" customHeight="1" outlineLevel="2">
      <c r="A42" s="2" t="s">
        <v>79</v>
      </c>
      <c r="B42" s="2" t="s">
        <v>96</v>
      </c>
      <c r="C42" s="2" t="s">
        <v>97</v>
      </c>
      <c r="D42" s="11">
        <v>0</v>
      </c>
      <c r="E42" s="11">
        <v>24278.37</v>
      </c>
      <c r="F42" s="11">
        <v>71267.67</v>
      </c>
      <c r="G42" s="11">
        <v>36798</v>
      </c>
      <c r="H42" s="12">
        <f t="shared" si="0"/>
        <v>132344.03999999998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2">
        <f t="shared" si="1"/>
        <v>0</v>
      </c>
      <c r="O42" s="12">
        <f t="shared" si="2"/>
        <v>132344.03999999998</v>
      </c>
      <c r="P42" s="2">
        <v>203</v>
      </c>
    </row>
    <row r="43" spans="1:16" ht="13.5" customHeight="1" outlineLevel="2">
      <c r="A43" s="2" t="s">
        <v>79</v>
      </c>
      <c r="B43" s="2" t="s">
        <v>98</v>
      </c>
      <c r="C43" s="2" t="s">
        <v>99</v>
      </c>
      <c r="D43" s="11">
        <v>0</v>
      </c>
      <c r="E43" s="11">
        <v>0</v>
      </c>
      <c r="F43" s="11">
        <v>100474.96</v>
      </c>
      <c r="G43" s="11">
        <v>53840</v>
      </c>
      <c r="H43" s="12">
        <f t="shared" si="0"/>
        <v>154314.96000000002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2">
        <f t="shared" si="1"/>
        <v>0</v>
      </c>
      <c r="O43" s="12">
        <f t="shared" si="2"/>
        <v>154314.96000000002</v>
      </c>
      <c r="P43" s="2">
        <v>223</v>
      </c>
    </row>
    <row r="44" spans="1:16" ht="13.5" customHeight="1" outlineLevel="2">
      <c r="A44" s="2" t="s">
        <v>79</v>
      </c>
      <c r="B44" s="2" t="s">
        <v>100</v>
      </c>
      <c r="C44" s="2" t="s">
        <v>101</v>
      </c>
      <c r="D44" s="11">
        <v>0</v>
      </c>
      <c r="E44" s="11">
        <v>11757.49</v>
      </c>
      <c r="F44" s="11">
        <v>12745.52</v>
      </c>
      <c r="G44" s="11">
        <v>0</v>
      </c>
      <c r="H44" s="12">
        <f t="shared" si="0"/>
        <v>24503.010000000002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2">
        <f t="shared" si="1"/>
        <v>0</v>
      </c>
      <c r="O44" s="12">
        <f t="shared" si="2"/>
        <v>24503.010000000002</v>
      </c>
      <c r="P44" s="2">
        <v>234</v>
      </c>
    </row>
    <row r="45" spans="1:16" ht="13.5" customHeight="1" outlineLevel="2">
      <c r="A45" s="2" t="s">
        <v>79</v>
      </c>
      <c r="B45" s="2" t="s">
        <v>102</v>
      </c>
      <c r="C45" s="2" t="s">
        <v>103</v>
      </c>
      <c r="D45" s="11">
        <v>0</v>
      </c>
      <c r="E45" s="11">
        <v>0</v>
      </c>
      <c r="F45" s="11">
        <v>62827.61</v>
      </c>
      <c r="G45" s="11">
        <v>0</v>
      </c>
      <c r="H45" s="12">
        <f t="shared" si="0"/>
        <v>62827.61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2">
        <f t="shared" si="1"/>
        <v>0</v>
      </c>
      <c r="O45" s="12">
        <f t="shared" si="2"/>
        <v>62827.61</v>
      </c>
      <c r="P45" s="2">
        <v>235</v>
      </c>
    </row>
    <row r="46" spans="1:16" ht="13.5" customHeight="1" outlineLevel="2">
      <c r="A46" s="2" t="s">
        <v>79</v>
      </c>
      <c r="B46" s="2" t="s">
        <v>104</v>
      </c>
      <c r="C46" s="2" t="s">
        <v>105</v>
      </c>
      <c r="D46" s="11">
        <v>0</v>
      </c>
      <c r="E46" s="11">
        <v>0</v>
      </c>
      <c r="F46" s="11">
        <v>58189.14</v>
      </c>
      <c r="G46" s="11">
        <v>0</v>
      </c>
      <c r="H46" s="12">
        <f t="shared" si="0"/>
        <v>58189.14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2">
        <f t="shared" si="1"/>
        <v>0</v>
      </c>
      <c r="O46" s="12">
        <f t="shared" si="2"/>
        <v>58189.14</v>
      </c>
      <c r="P46" s="2">
        <v>236</v>
      </c>
    </row>
    <row r="47" spans="1:16" ht="13.5" customHeight="1" outlineLevel="2">
      <c r="A47" s="2" t="s">
        <v>79</v>
      </c>
      <c r="B47" s="2" t="s">
        <v>106</v>
      </c>
      <c r="C47" s="2" t="s">
        <v>107</v>
      </c>
      <c r="D47" s="11">
        <v>0</v>
      </c>
      <c r="E47" s="11">
        <v>54498.4</v>
      </c>
      <c r="F47" s="11">
        <v>43802.9</v>
      </c>
      <c r="G47" s="11">
        <v>0</v>
      </c>
      <c r="H47" s="12">
        <f t="shared" si="0"/>
        <v>98301.3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2">
        <f t="shared" si="1"/>
        <v>0</v>
      </c>
      <c r="O47" s="12">
        <f t="shared" si="2"/>
        <v>98301.3</v>
      </c>
      <c r="P47" s="2">
        <v>237</v>
      </c>
    </row>
    <row r="48" spans="1:16" ht="13.5" customHeight="1" outlineLevel="2">
      <c r="A48" s="2" t="s">
        <v>79</v>
      </c>
      <c r="B48" s="2" t="s">
        <v>108</v>
      </c>
      <c r="C48" s="2" t="s">
        <v>109</v>
      </c>
      <c r="D48" s="11">
        <v>0</v>
      </c>
      <c r="E48" s="11">
        <v>0</v>
      </c>
      <c r="F48" s="11">
        <v>16507.58</v>
      </c>
      <c r="G48" s="11">
        <v>0</v>
      </c>
      <c r="H48" s="12">
        <f t="shared" si="0"/>
        <v>16507.58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2">
        <f t="shared" si="1"/>
        <v>0</v>
      </c>
      <c r="O48" s="12">
        <f t="shared" si="2"/>
        <v>16507.58</v>
      </c>
      <c r="P48" s="2">
        <v>238</v>
      </c>
    </row>
    <row r="49" spans="1:16" ht="13.5" customHeight="1" outlineLevel="2">
      <c r="A49" s="2" t="s">
        <v>79</v>
      </c>
      <c r="B49" s="2" t="s">
        <v>110</v>
      </c>
      <c r="C49" s="2" t="s">
        <v>111</v>
      </c>
      <c r="D49" s="11">
        <v>0</v>
      </c>
      <c r="E49" s="11">
        <v>0</v>
      </c>
      <c r="F49" s="11">
        <v>23757.52</v>
      </c>
      <c r="G49" s="11">
        <v>0</v>
      </c>
      <c r="H49" s="12">
        <f t="shared" si="0"/>
        <v>23757.52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2">
        <f t="shared" si="1"/>
        <v>0</v>
      </c>
      <c r="O49" s="12">
        <f t="shared" si="2"/>
        <v>23757.52</v>
      </c>
      <c r="P49" s="2">
        <v>239</v>
      </c>
    </row>
    <row r="50" spans="1:16" ht="13.5" customHeight="1" outlineLevel="2">
      <c r="A50" s="2" t="s">
        <v>79</v>
      </c>
      <c r="B50" s="2" t="s">
        <v>112</v>
      </c>
      <c r="C50" s="2" t="s">
        <v>113</v>
      </c>
      <c r="D50" s="11">
        <v>0</v>
      </c>
      <c r="E50" s="11">
        <v>9538.69</v>
      </c>
      <c r="F50" s="11">
        <v>2426</v>
      </c>
      <c r="G50" s="11">
        <v>53000</v>
      </c>
      <c r="H50" s="12">
        <f t="shared" si="0"/>
        <v>64964.69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2">
        <f t="shared" si="1"/>
        <v>0</v>
      </c>
      <c r="O50" s="12">
        <f t="shared" si="2"/>
        <v>64964.69</v>
      </c>
      <c r="P50" s="2">
        <v>230</v>
      </c>
    </row>
    <row r="51" spans="1:16" ht="13.5" customHeight="1" outlineLevel="2">
      <c r="A51" s="2" t="s">
        <v>79</v>
      </c>
      <c r="B51" s="2" t="s">
        <v>114</v>
      </c>
      <c r="C51" s="2" t="s">
        <v>115</v>
      </c>
      <c r="D51" s="11">
        <v>0</v>
      </c>
      <c r="E51" s="11">
        <v>0</v>
      </c>
      <c r="F51" s="11">
        <v>8942</v>
      </c>
      <c r="G51" s="11">
        <v>0</v>
      </c>
      <c r="H51" s="12">
        <f t="shared" si="0"/>
        <v>8942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2">
        <f t="shared" si="1"/>
        <v>0</v>
      </c>
      <c r="O51" s="12">
        <f t="shared" si="2"/>
        <v>8942</v>
      </c>
      <c r="P51" s="2">
        <v>231</v>
      </c>
    </row>
    <row r="52" spans="1:16" ht="13.5" customHeight="1" outlineLevel="2">
      <c r="A52" s="2" t="s">
        <v>79</v>
      </c>
      <c r="B52" s="2" t="s">
        <v>116</v>
      </c>
      <c r="C52" s="2" t="s">
        <v>117</v>
      </c>
      <c r="D52" s="11">
        <v>0</v>
      </c>
      <c r="E52" s="11">
        <v>1446.43</v>
      </c>
      <c r="F52" s="11">
        <v>72473.35</v>
      </c>
      <c r="G52" s="11">
        <v>0</v>
      </c>
      <c r="H52" s="12">
        <f t="shared" si="0"/>
        <v>73919.78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2">
        <f t="shared" si="1"/>
        <v>0</v>
      </c>
      <c r="O52" s="12">
        <f t="shared" si="2"/>
        <v>73919.78</v>
      </c>
      <c r="P52" s="2">
        <v>242</v>
      </c>
    </row>
    <row r="53" spans="1:16" ht="13.5" customHeight="1" outlineLevel="2">
      <c r="A53" s="2" t="s">
        <v>79</v>
      </c>
      <c r="B53" s="2" t="s">
        <v>118</v>
      </c>
      <c r="C53" s="2" t="s">
        <v>119</v>
      </c>
      <c r="D53" s="11">
        <v>0</v>
      </c>
      <c r="E53" s="11">
        <v>763.32</v>
      </c>
      <c r="F53" s="11">
        <v>10184.47</v>
      </c>
      <c r="G53" s="11">
        <v>0</v>
      </c>
      <c r="H53" s="12">
        <f t="shared" si="0"/>
        <v>10947.789999999999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2">
        <f t="shared" si="1"/>
        <v>0</v>
      </c>
      <c r="O53" s="12">
        <f t="shared" si="2"/>
        <v>10947.789999999999</v>
      </c>
      <c r="P53" s="2">
        <v>232</v>
      </c>
    </row>
    <row r="54" spans="1:16" ht="13.5" customHeight="1" outlineLevel="2">
      <c r="A54" s="2" t="s">
        <v>79</v>
      </c>
      <c r="B54" s="2" t="s">
        <v>120</v>
      </c>
      <c r="C54" s="2" t="s">
        <v>121</v>
      </c>
      <c r="D54" s="11">
        <v>0</v>
      </c>
      <c r="E54" s="11">
        <v>0</v>
      </c>
      <c r="F54" s="11">
        <v>0</v>
      </c>
      <c r="G54" s="11">
        <v>0</v>
      </c>
      <c r="H54" s="12">
        <f t="shared" si="0"/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2">
        <f t="shared" si="1"/>
        <v>0</v>
      </c>
      <c r="O54" s="12">
        <f t="shared" si="2"/>
        <v>0</v>
      </c>
      <c r="P54" s="2">
        <v>233</v>
      </c>
    </row>
    <row r="55" spans="1:16" ht="13.5" customHeight="1" outlineLevel="2">
      <c r="A55" s="2" t="s">
        <v>79</v>
      </c>
      <c r="B55" s="2" t="s">
        <v>122</v>
      </c>
      <c r="C55" s="2" t="s">
        <v>123</v>
      </c>
      <c r="D55" s="11">
        <v>0</v>
      </c>
      <c r="E55" s="11">
        <v>100347.46</v>
      </c>
      <c r="F55" s="11">
        <v>16821.05</v>
      </c>
      <c r="G55" s="11">
        <v>0</v>
      </c>
      <c r="H55" s="12">
        <f t="shared" si="0"/>
        <v>117168.51000000001</v>
      </c>
      <c r="I55" s="11">
        <v>0</v>
      </c>
      <c r="J55" s="11">
        <v>0</v>
      </c>
      <c r="K55" s="11">
        <v>122725.16</v>
      </c>
      <c r="L55" s="11">
        <v>0</v>
      </c>
      <c r="M55" s="11">
        <v>0</v>
      </c>
      <c r="N55" s="12">
        <f t="shared" si="1"/>
        <v>122725.16</v>
      </c>
      <c r="O55" s="12">
        <f t="shared" si="2"/>
        <v>239893.67</v>
      </c>
      <c r="P55" s="2">
        <v>244</v>
      </c>
    </row>
    <row r="56" spans="1:16" ht="13.5" customHeight="1" outlineLevel="2">
      <c r="A56" s="2" t="s">
        <v>79</v>
      </c>
      <c r="B56" s="2" t="s">
        <v>124</v>
      </c>
      <c r="C56" s="2" t="s">
        <v>125</v>
      </c>
      <c r="D56" s="11">
        <v>0</v>
      </c>
      <c r="E56" s="11">
        <v>0</v>
      </c>
      <c r="F56" s="11">
        <v>20255</v>
      </c>
      <c r="G56" s="11">
        <v>0</v>
      </c>
      <c r="H56" s="12">
        <f t="shared" si="0"/>
        <v>20255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2">
        <f t="shared" si="1"/>
        <v>0</v>
      </c>
      <c r="O56" s="12">
        <f t="shared" si="2"/>
        <v>20255</v>
      </c>
      <c r="P56" s="2">
        <v>243</v>
      </c>
    </row>
    <row r="57" spans="1:16" ht="13.5" customHeight="1" outlineLevel="2">
      <c r="A57" s="2" t="s">
        <v>79</v>
      </c>
      <c r="B57" s="2" t="s">
        <v>126</v>
      </c>
      <c r="C57" s="2" t="s">
        <v>127</v>
      </c>
      <c r="D57" s="11">
        <v>0</v>
      </c>
      <c r="E57" s="11">
        <v>3882.13</v>
      </c>
      <c r="F57" s="11">
        <v>26616.63</v>
      </c>
      <c r="G57" s="11">
        <v>75000</v>
      </c>
      <c r="H57" s="12">
        <f t="shared" si="0"/>
        <v>105498.76000000001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2">
        <f t="shared" si="1"/>
        <v>0</v>
      </c>
      <c r="O57" s="12">
        <f t="shared" si="2"/>
        <v>105498.76000000001</v>
      </c>
      <c r="P57" s="2">
        <v>262</v>
      </c>
    </row>
    <row r="58" spans="1:16" ht="13.5" customHeight="1" outlineLevel="2">
      <c r="A58" s="2" t="s">
        <v>79</v>
      </c>
      <c r="B58" s="2" t="s">
        <v>128</v>
      </c>
      <c r="C58" s="2" t="s">
        <v>129</v>
      </c>
      <c r="D58" s="11">
        <v>0</v>
      </c>
      <c r="E58" s="11">
        <v>0</v>
      </c>
      <c r="F58" s="11">
        <v>0</v>
      </c>
      <c r="G58" s="11">
        <v>0</v>
      </c>
      <c r="H58" s="12">
        <f t="shared" si="0"/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2">
        <f t="shared" si="1"/>
        <v>0</v>
      </c>
      <c r="O58" s="12">
        <f t="shared" si="2"/>
        <v>0</v>
      </c>
      <c r="P58" s="2">
        <v>273</v>
      </c>
    </row>
    <row r="59" spans="1:16" ht="13.5" customHeight="1" outlineLevel="2">
      <c r="A59" s="2" t="s">
        <v>79</v>
      </c>
      <c r="B59" s="2" t="s">
        <v>130</v>
      </c>
      <c r="C59" s="2" t="s">
        <v>131</v>
      </c>
      <c r="D59" s="11">
        <v>0</v>
      </c>
      <c r="E59" s="11">
        <v>2674.79</v>
      </c>
      <c r="F59" s="11">
        <v>476</v>
      </c>
      <c r="G59" s="11">
        <v>0</v>
      </c>
      <c r="H59" s="12">
        <f t="shared" si="0"/>
        <v>3150.79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2">
        <f t="shared" si="1"/>
        <v>0</v>
      </c>
      <c r="O59" s="12">
        <f t="shared" si="2"/>
        <v>3150.79</v>
      </c>
      <c r="P59" s="2">
        <v>274</v>
      </c>
    </row>
    <row r="60" spans="1:16" ht="13.5" customHeight="1" outlineLevel="2">
      <c r="A60" s="2" t="s">
        <v>79</v>
      </c>
      <c r="B60" s="2" t="s">
        <v>132</v>
      </c>
      <c r="C60" s="2" t="s">
        <v>133</v>
      </c>
      <c r="D60" s="11">
        <v>0</v>
      </c>
      <c r="E60" s="11">
        <v>0</v>
      </c>
      <c r="F60" s="11">
        <v>0</v>
      </c>
      <c r="G60" s="11">
        <v>0</v>
      </c>
      <c r="H60" s="12">
        <f t="shared" si="0"/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2">
        <f t="shared" si="1"/>
        <v>0</v>
      </c>
      <c r="O60" s="12">
        <f t="shared" si="2"/>
        <v>0</v>
      </c>
      <c r="P60" s="2">
        <v>275</v>
      </c>
    </row>
    <row r="61" spans="1:16" ht="13.5" customHeight="1" outlineLevel="2">
      <c r="A61" s="2" t="s">
        <v>79</v>
      </c>
      <c r="B61" s="2" t="s">
        <v>134</v>
      </c>
      <c r="C61" s="2" t="s">
        <v>135</v>
      </c>
      <c r="D61" s="11">
        <v>0</v>
      </c>
      <c r="E61" s="11">
        <v>0</v>
      </c>
      <c r="F61" s="11">
        <v>69539.86</v>
      </c>
      <c r="G61" s="11">
        <v>0</v>
      </c>
      <c r="H61" s="12">
        <f t="shared" si="0"/>
        <v>69539.86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2">
        <f t="shared" si="1"/>
        <v>0</v>
      </c>
      <c r="O61" s="12">
        <f t="shared" si="2"/>
        <v>69539.86</v>
      </c>
      <c r="P61" s="2">
        <v>276</v>
      </c>
    </row>
    <row r="62" spans="1:16" ht="13.5" customHeight="1" outlineLevel="2">
      <c r="A62" s="2" t="s">
        <v>79</v>
      </c>
      <c r="B62" s="2" t="s">
        <v>136</v>
      </c>
      <c r="C62" s="2" t="s">
        <v>137</v>
      </c>
      <c r="D62" s="11">
        <v>0</v>
      </c>
      <c r="E62" s="11">
        <v>114119.98</v>
      </c>
      <c r="F62" s="11">
        <v>30078.73</v>
      </c>
      <c r="G62" s="11">
        <v>0</v>
      </c>
      <c r="H62" s="12">
        <f t="shared" si="0"/>
        <v>144198.71</v>
      </c>
      <c r="I62" s="11">
        <v>0</v>
      </c>
      <c r="J62" s="11">
        <v>0</v>
      </c>
      <c r="K62" s="11">
        <v>50746.21</v>
      </c>
      <c r="L62" s="11">
        <v>0</v>
      </c>
      <c r="M62" s="11">
        <v>0</v>
      </c>
      <c r="N62" s="12">
        <f t="shared" si="1"/>
        <v>50746.21</v>
      </c>
      <c r="O62" s="12">
        <f t="shared" si="2"/>
        <v>194944.91999999998</v>
      </c>
      <c r="P62" s="2">
        <v>268</v>
      </c>
    </row>
    <row r="63" spans="1:16" ht="13.5" customHeight="1" outlineLevel="2">
      <c r="A63" s="2" t="s">
        <v>79</v>
      </c>
      <c r="B63" s="2" t="s">
        <v>138</v>
      </c>
      <c r="C63" s="2" t="s">
        <v>139</v>
      </c>
      <c r="D63" s="11">
        <v>0</v>
      </c>
      <c r="E63" s="11">
        <v>1578.79</v>
      </c>
      <c r="F63" s="11">
        <v>0</v>
      </c>
      <c r="G63" s="11">
        <v>0</v>
      </c>
      <c r="H63" s="12">
        <f t="shared" si="0"/>
        <v>1578.79</v>
      </c>
      <c r="I63" s="11">
        <v>0</v>
      </c>
      <c r="J63" s="11">
        <v>20497</v>
      </c>
      <c r="K63" s="11">
        <v>97527.46</v>
      </c>
      <c r="L63" s="11">
        <v>0</v>
      </c>
      <c r="M63" s="11">
        <v>0</v>
      </c>
      <c r="N63" s="12">
        <f t="shared" si="1"/>
        <v>118024.46</v>
      </c>
      <c r="O63" s="12">
        <f t="shared" si="2"/>
        <v>119603.25</v>
      </c>
      <c r="P63" s="2">
        <v>267</v>
      </c>
    </row>
    <row r="64" spans="1:16" ht="13.5" customHeight="1" outlineLevel="2">
      <c r="A64" s="2" t="s">
        <v>79</v>
      </c>
      <c r="B64" s="2" t="s">
        <v>140</v>
      </c>
      <c r="C64" s="2" t="s">
        <v>141</v>
      </c>
      <c r="D64" s="11">
        <v>0</v>
      </c>
      <c r="E64" s="11">
        <v>0</v>
      </c>
      <c r="F64" s="11">
        <v>0</v>
      </c>
      <c r="G64" s="11">
        <v>0</v>
      </c>
      <c r="H64" s="12">
        <f t="shared" si="0"/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2">
        <f t="shared" si="1"/>
        <v>0</v>
      </c>
      <c r="O64" s="12">
        <f t="shared" si="2"/>
        <v>0</v>
      </c>
      <c r="P64" s="2">
        <v>269</v>
      </c>
    </row>
    <row r="65" spans="1:16" ht="13.5" customHeight="1" outlineLevel="2">
      <c r="A65" s="2" t="s">
        <v>79</v>
      </c>
      <c r="B65" s="2" t="s">
        <v>142</v>
      </c>
      <c r="C65" s="2" t="s">
        <v>143</v>
      </c>
      <c r="D65" s="11">
        <v>0</v>
      </c>
      <c r="E65" s="11">
        <v>0</v>
      </c>
      <c r="F65" s="11">
        <v>0</v>
      </c>
      <c r="G65" s="11">
        <v>0</v>
      </c>
      <c r="H65" s="12">
        <f t="shared" si="0"/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2">
        <f t="shared" si="1"/>
        <v>0</v>
      </c>
      <c r="O65" s="12">
        <f t="shared" si="2"/>
        <v>0</v>
      </c>
      <c r="P65" s="2">
        <v>295</v>
      </c>
    </row>
    <row r="66" spans="1:16" ht="13.5" customHeight="1" outlineLevel="2">
      <c r="A66" s="2" t="s">
        <v>79</v>
      </c>
      <c r="B66" s="2" t="s">
        <v>144</v>
      </c>
      <c r="C66" s="2" t="s">
        <v>145</v>
      </c>
      <c r="D66" s="11">
        <v>0</v>
      </c>
      <c r="E66" s="11">
        <v>0</v>
      </c>
      <c r="F66" s="11">
        <v>0</v>
      </c>
      <c r="G66" s="11">
        <v>0</v>
      </c>
      <c r="H66" s="12">
        <f t="shared" si="0"/>
        <v>0</v>
      </c>
      <c r="I66" s="11">
        <v>0</v>
      </c>
      <c r="J66" s="11">
        <v>113223.58</v>
      </c>
      <c r="K66" s="11">
        <v>0</v>
      </c>
      <c r="L66" s="11">
        <v>0</v>
      </c>
      <c r="M66" s="11">
        <v>0</v>
      </c>
      <c r="N66" s="12">
        <f t="shared" si="1"/>
        <v>113223.58</v>
      </c>
      <c r="O66" s="12">
        <f t="shared" si="2"/>
        <v>113223.58</v>
      </c>
      <c r="P66" s="2">
        <v>296</v>
      </c>
    </row>
    <row r="67" spans="1:16" ht="13.5" customHeight="1" outlineLevel="1">
      <c r="A67" s="9" t="s">
        <v>192</v>
      </c>
      <c r="B67" s="8"/>
      <c r="C67" s="8"/>
      <c r="D67" s="10">
        <f aca="true" t="shared" si="4" ref="D67:O67">SUBTOTAL(9,D34:D66)</f>
        <v>0</v>
      </c>
      <c r="E67" s="10">
        <f t="shared" si="4"/>
        <v>353031.21</v>
      </c>
      <c r="F67" s="10">
        <f t="shared" si="4"/>
        <v>897911.48</v>
      </c>
      <c r="G67" s="10">
        <f t="shared" si="4"/>
        <v>391090</v>
      </c>
      <c r="H67" s="10">
        <f t="shared" si="4"/>
        <v>1642032.6900000002</v>
      </c>
      <c r="I67" s="10">
        <f t="shared" si="4"/>
        <v>0</v>
      </c>
      <c r="J67" s="10">
        <f t="shared" si="4"/>
        <v>133720.58000000002</v>
      </c>
      <c r="K67" s="10">
        <f t="shared" si="4"/>
        <v>297527</v>
      </c>
      <c r="L67" s="10">
        <f t="shared" si="4"/>
        <v>0</v>
      </c>
      <c r="M67" s="10">
        <f t="shared" si="4"/>
        <v>3986</v>
      </c>
      <c r="N67" s="10">
        <f t="shared" si="4"/>
        <v>435233.58</v>
      </c>
      <c r="O67" s="10">
        <f t="shared" si="4"/>
        <v>2077266.27</v>
      </c>
      <c r="P67" s="2"/>
    </row>
    <row r="68" spans="1:16" ht="13.5" customHeight="1" outlineLevel="2">
      <c r="A68" s="2" t="s">
        <v>146</v>
      </c>
      <c r="B68" s="2" t="s">
        <v>147</v>
      </c>
      <c r="C68" s="2" t="s">
        <v>148</v>
      </c>
      <c r="D68" s="11">
        <v>0</v>
      </c>
      <c r="E68" s="11">
        <v>0</v>
      </c>
      <c r="F68" s="11">
        <v>0</v>
      </c>
      <c r="G68" s="11">
        <v>0</v>
      </c>
      <c r="H68" s="12">
        <f t="shared" si="0"/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2">
        <f t="shared" si="1"/>
        <v>0</v>
      </c>
      <c r="O68" s="12">
        <f t="shared" si="2"/>
        <v>0</v>
      </c>
      <c r="P68" s="2">
        <v>161</v>
      </c>
    </row>
    <row r="69" spans="1:16" ht="13.5" customHeight="1" outlineLevel="2">
      <c r="A69" s="2" t="s">
        <v>146</v>
      </c>
      <c r="B69" s="2" t="s">
        <v>149</v>
      </c>
      <c r="C69" s="2" t="s">
        <v>150</v>
      </c>
      <c r="D69" s="11">
        <v>0</v>
      </c>
      <c r="E69" s="11">
        <v>75802.7</v>
      </c>
      <c r="F69" s="11">
        <v>212665.45</v>
      </c>
      <c r="G69" s="11">
        <v>0</v>
      </c>
      <c r="H69" s="12">
        <f aca="true" t="shared" si="5" ref="H69:H92">D69+E69+F69+G69</f>
        <v>288468.15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2">
        <f aca="true" t="shared" si="6" ref="N69:N92">M69+L69+K69+J69+I69</f>
        <v>0</v>
      </c>
      <c r="O69" s="12">
        <f aca="true" t="shared" si="7" ref="O69:O92">H69+N69</f>
        <v>288468.15</v>
      </c>
      <c r="P69" s="2">
        <v>164</v>
      </c>
    </row>
    <row r="70" spans="1:16" ht="13.5" customHeight="1" outlineLevel="2">
      <c r="A70" s="2" t="s">
        <v>146</v>
      </c>
      <c r="B70" s="2" t="s">
        <v>151</v>
      </c>
      <c r="C70" s="2" t="s">
        <v>152</v>
      </c>
      <c r="D70" s="11">
        <v>0</v>
      </c>
      <c r="E70" s="11">
        <v>0</v>
      </c>
      <c r="F70" s="11">
        <v>176500.45</v>
      </c>
      <c r="G70" s="11">
        <v>0</v>
      </c>
      <c r="H70" s="12">
        <f t="shared" si="5"/>
        <v>176500.45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2">
        <f t="shared" si="6"/>
        <v>0</v>
      </c>
      <c r="O70" s="12">
        <f t="shared" si="7"/>
        <v>176500.45</v>
      </c>
      <c r="P70" s="2">
        <v>165</v>
      </c>
    </row>
    <row r="71" spans="1:16" ht="13.5" customHeight="1" outlineLevel="2">
      <c r="A71" s="2" t="s">
        <v>146</v>
      </c>
      <c r="B71" s="2" t="s">
        <v>153</v>
      </c>
      <c r="C71" s="2" t="s">
        <v>154</v>
      </c>
      <c r="D71" s="11">
        <v>0</v>
      </c>
      <c r="E71" s="11">
        <v>0</v>
      </c>
      <c r="F71" s="11">
        <v>2690818.75</v>
      </c>
      <c r="G71" s="11">
        <v>0</v>
      </c>
      <c r="H71" s="12">
        <f t="shared" si="5"/>
        <v>2690818.75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2">
        <f t="shared" si="6"/>
        <v>0</v>
      </c>
      <c r="O71" s="12">
        <f t="shared" si="7"/>
        <v>2690818.75</v>
      </c>
      <c r="P71" s="2">
        <v>160</v>
      </c>
    </row>
    <row r="72" spans="1:16" ht="13.5" customHeight="1" outlineLevel="2">
      <c r="A72" s="2" t="s">
        <v>146</v>
      </c>
      <c r="B72" s="2" t="s">
        <v>155</v>
      </c>
      <c r="C72" s="2" t="s">
        <v>156</v>
      </c>
      <c r="D72" s="11">
        <v>0</v>
      </c>
      <c r="E72" s="11">
        <v>0</v>
      </c>
      <c r="F72" s="11">
        <v>907960.89</v>
      </c>
      <c r="G72" s="11">
        <v>0</v>
      </c>
      <c r="H72" s="12">
        <f t="shared" si="5"/>
        <v>907960.89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2">
        <f t="shared" si="6"/>
        <v>0</v>
      </c>
      <c r="O72" s="12">
        <f t="shared" si="7"/>
        <v>907960.89</v>
      </c>
      <c r="P72" s="2">
        <v>162</v>
      </c>
    </row>
    <row r="73" spans="1:16" ht="13.5" customHeight="1" outlineLevel="2">
      <c r="A73" s="2" t="s">
        <v>146</v>
      </c>
      <c r="B73" s="2" t="s">
        <v>157</v>
      </c>
      <c r="C73" s="2" t="s">
        <v>158</v>
      </c>
      <c r="D73" s="11">
        <v>0</v>
      </c>
      <c r="E73" s="11">
        <v>62893.24</v>
      </c>
      <c r="F73" s="11">
        <v>46783</v>
      </c>
      <c r="G73" s="11">
        <v>0</v>
      </c>
      <c r="H73" s="12">
        <f t="shared" si="5"/>
        <v>109676.23999999999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2">
        <f t="shared" si="6"/>
        <v>0</v>
      </c>
      <c r="O73" s="12">
        <f t="shared" si="7"/>
        <v>109676.23999999999</v>
      </c>
      <c r="P73" s="2">
        <v>163</v>
      </c>
    </row>
    <row r="74" spans="1:16" ht="13.5" customHeight="1" outlineLevel="2">
      <c r="A74" s="2" t="s">
        <v>146</v>
      </c>
      <c r="B74" s="2" t="s">
        <v>159</v>
      </c>
      <c r="C74" s="2" t="s">
        <v>160</v>
      </c>
      <c r="D74" s="11">
        <v>0</v>
      </c>
      <c r="E74" s="11">
        <v>19629.18</v>
      </c>
      <c r="F74" s="11">
        <v>0</v>
      </c>
      <c r="G74" s="11">
        <v>0</v>
      </c>
      <c r="H74" s="12">
        <f t="shared" si="5"/>
        <v>19629.18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2">
        <f t="shared" si="6"/>
        <v>0</v>
      </c>
      <c r="O74" s="12">
        <f t="shared" si="7"/>
        <v>19629.18</v>
      </c>
      <c r="P74" s="2">
        <v>219</v>
      </c>
    </row>
    <row r="75" spans="1:16" ht="13.5" customHeight="1" outlineLevel="2">
      <c r="A75" s="2" t="s">
        <v>146</v>
      </c>
      <c r="B75" s="2" t="s">
        <v>161</v>
      </c>
      <c r="C75" s="2" t="s">
        <v>162</v>
      </c>
      <c r="D75" s="11">
        <v>0</v>
      </c>
      <c r="E75" s="11">
        <v>0</v>
      </c>
      <c r="F75" s="11">
        <v>0</v>
      </c>
      <c r="G75" s="11">
        <v>0</v>
      </c>
      <c r="H75" s="12">
        <f t="shared" si="5"/>
        <v>0</v>
      </c>
      <c r="I75" s="11">
        <v>28.49</v>
      </c>
      <c r="J75" s="11">
        <v>0</v>
      </c>
      <c r="K75" s="11">
        <v>0</v>
      </c>
      <c r="L75" s="11">
        <v>0</v>
      </c>
      <c r="M75" s="11">
        <v>0</v>
      </c>
      <c r="N75" s="12">
        <f t="shared" si="6"/>
        <v>28.49</v>
      </c>
      <c r="O75" s="12">
        <f t="shared" si="7"/>
        <v>28.49</v>
      </c>
      <c r="P75" s="2">
        <v>190</v>
      </c>
    </row>
    <row r="76" spans="1:16" ht="13.5" customHeight="1" outlineLevel="2">
      <c r="A76" s="2" t="s">
        <v>146</v>
      </c>
      <c r="B76" s="2" t="s">
        <v>163</v>
      </c>
      <c r="C76" s="2" t="s">
        <v>164</v>
      </c>
      <c r="D76" s="11">
        <v>0</v>
      </c>
      <c r="E76" s="11">
        <v>45405.12</v>
      </c>
      <c r="F76" s="11">
        <f>660721.5</f>
        <v>660721.5</v>
      </c>
      <c r="G76" s="11">
        <v>0</v>
      </c>
      <c r="H76" s="12">
        <f t="shared" si="5"/>
        <v>706126.62</v>
      </c>
      <c r="I76" s="11">
        <v>3053.98</v>
      </c>
      <c r="J76" s="11">
        <v>0</v>
      </c>
      <c r="K76" s="11">
        <v>0</v>
      </c>
      <c r="L76" s="11">
        <v>0</v>
      </c>
      <c r="M76" s="11">
        <v>0</v>
      </c>
      <c r="N76" s="12">
        <f t="shared" si="6"/>
        <v>3053.98</v>
      </c>
      <c r="O76" s="12">
        <f t="shared" si="7"/>
        <v>709180.6</v>
      </c>
      <c r="P76" s="2">
        <v>189</v>
      </c>
    </row>
    <row r="77" spans="1:16" ht="13.5" customHeight="1" outlineLevel="2">
      <c r="A77" s="2" t="s">
        <v>146</v>
      </c>
      <c r="B77" s="2" t="s">
        <v>163</v>
      </c>
      <c r="C77" s="2" t="s">
        <v>164</v>
      </c>
      <c r="D77" s="11">
        <v>0</v>
      </c>
      <c r="E77" s="11">
        <v>0</v>
      </c>
      <c r="F77" s="11">
        <v>0</v>
      </c>
      <c r="G77" s="11">
        <v>0</v>
      </c>
      <c r="H77" s="12">
        <f t="shared" si="5"/>
        <v>0</v>
      </c>
      <c r="I77" s="11">
        <f>100585.56-100585.56</f>
        <v>0</v>
      </c>
      <c r="J77" s="11">
        <v>0</v>
      </c>
      <c r="K77" s="11">
        <v>0</v>
      </c>
      <c r="L77" s="11">
        <v>0</v>
      </c>
      <c r="M77" s="11">
        <v>0</v>
      </c>
      <c r="N77" s="12">
        <f t="shared" si="6"/>
        <v>0</v>
      </c>
      <c r="O77" s="12">
        <f t="shared" si="7"/>
        <v>0</v>
      </c>
      <c r="P77" s="2">
        <v>229</v>
      </c>
    </row>
    <row r="78" spans="1:16" ht="13.5" customHeight="1" outlineLevel="2">
      <c r="A78" s="2" t="s">
        <v>146</v>
      </c>
      <c r="B78" s="2" t="s">
        <v>163</v>
      </c>
      <c r="C78" s="2" t="s">
        <v>164</v>
      </c>
      <c r="D78" s="11">
        <v>0</v>
      </c>
      <c r="E78" s="11">
        <v>7820</v>
      </c>
      <c r="F78" s="11">
        <v>0</v>
      </c>
      <c r="G78" s="11">
        <v>0</v>
      </c>
      <c r="H78" s="12">
        <f t="shared" si="5"/>
        <v>7820</v>
      </c>
      <c r="I78" s="11">
        <v>97531.58</v>
      </c>
      <c r="J78" s="11">
        <v>0</v>
      </c>
      <c r="K78" s="11">
        <v>0</v>
      </c>
      <c r="L78" s="11">
        <v>0</v>
      </c>
      <c r="M78" s="11">
        <v>0</v>
      </c>
      <c r="N78" s="12">
        <f t="shared" si="6"/>
        <v>97531.58</v>
      </c>
      <c r="O78" s="12">
        <f t="shared" si="7"/>
        <v>105351.58</v>
      </c>
      <c r="P78" s="2">
        <v>241</v>
      </c>
    </row>
    <row r="79" spans="1:16" ht="13.5" customHeight="1" outlineLevel="2">
      <c r="A79" s="2" t="s">
        <v>146</v>
      </c>
      <c r="B79" s="2" t="s">
        <v>165</v>
      </c>
      <c r="C79" s="2" t="s">
        <v>166</v>
      </c>
      <c r="D79" s="11">
        <v>0</v>
      </c>
      <c r="E79" s="11">
        <v>18304.46</v>
      </c>
      <c r="F79" s="11">
        <v>314976.41</v>
      </c>
      <c r="G79" s="11">
        <v>0</v>
      </c>
      <c r="H79" s="12">
        <f t="shared" si="5"/>
        <v>333280.87</v>
      </c>
      <c r="I79" s="11">
        <v>43218.26</v>
      </c>
      <c r="J79" s="11">
        <v>0</v>
      </c>
      <c r="K79" s="11">
        <v>0</v>
      </c>
      <c r="L79" s="11">
        <v>0</v>
      </c>
      <c r="M79" s="11">
        <v>0</v>
      </c>
      <c r="N79" s="12">
        <f t="shared" si="6"/>
        <v>43218.26</v>
      </c>
      <c r="O79" s="12">
        <f t="shared" si="7"/>
        <v>376499.13</v>
      </c>
      <c r="P79" s="2">
        <v>186</v>
      </c>
    </row>
    <row r="80" spans="1:16" ht="13.5" customHeight="1" outlineLevel="2">
      <c r="A80" s="2" t="s">
        <v>146</v>
      </c>
      <c r="B80" s="2" t="s">
        <v>167</v>
      </c>
      <c r="C80" s="2" t="s">
        <v>168</v>
      </c>
      <c r="D80" s="11">
        <v>0</v>
      </c>
      <c r="E80" s="11">
        <v>-16446.68</v>
      </c>
      <c r="F80" s="11">
        <v>55.2</v>
      </c>
      <c r="G80" s="11">
        <v>0</v>
      </c>
      <c r="H80" s="12">
        <f t="shared" si="5"/>
        <v>-16391.48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2">
        <f t="shared" si="6"/>
        <v>0</v>
      </c>
      <c r="O80" s="12">
        <f t="shared" si="7"/>
        <v>-16391.48</v>
      </c>
      <c r="P80" s="2">
        <v>187</v>
      </c>
    </row>
    <row r="81" spans="1:16" ht="13.5" customHeight="1" outlineLevel="2">
      <c r="A81" s="2" t="s">
        <v>146</v>
      </c>
      <c r="B81" s="2" t="s">
        <v>169</v>
      </c>
      <c r="C81" s="2" t="s">
        <v>170</v>
      </c>
      <c r="D81" s="11">
        <v>0</v>
      </c>
      <c r="E81" s="11">
        <v>61488</v>
      </c>
      <c r="F81" s="11">
        <v>82874.19</v>
      </c>
      <c r="G81" s="11">
        <v>0</v>
      </c>
      <c r="H81" s="12">
        <f t="shared" si="5"/>
        <v>144362.19</v>
      </c>
      <c r="I81" s="11">
        <v>27000.94</v>
      </c>
      <c r="J81" s="11">
        <v>0</v>
      </c>
      <c r="K81" s="11">
        <v>0</v>
      </c>
      <c r="L81" s="11">
        <v>0</v>
      </c>
      <c r="M81" s="11">
        <v>0</v>
      </c>
      <c r="N81" s="12">
        <f t="shared" si="6"/>
        <v>27000.94</v>
      </c>
      <c r="O81" s="12">
        <f t="shared" si="7"/>
        <v>171363.13</v>
      </c>
      <c r="P81" s="2">
        <v>220</v>
      </c>
    </row>
    <row r="82" spans="1:16" ht="13.5" customHeight="1" outlineLevel="2">
      <c r="A82" s="2" t="s">
        <v>146</v>
      </c>
      <c r="B82" s="2" t="s">
        <v>171</v>
      </c>
      <c r="C82" s="2" t="s">
        <v>172</v>
      </c>
      <c r="D82" s="11">
        <v>0</v>
      </c>
      <c r="E82" s="11">
        <v>133108.49</v>
      </c>
      <c r="F82" s="11">
        <v>194711.13</v>
      </c>
      <c r="G82" s="11">
        <v>0</v>
      </c>
      <c r="H82" s="12">
        <f t="shared" si="5"/>
        <v>327819.62</v>
      </c>
      <c r="I82" s="11">
        <v>47371.6</v>
      </c>
      <c r="J82" s="11">
        <v>0</v>
      </c>
      <c r="K82" s="11">
        <v>0</v>
      </c>
      <c r="L82" s="11">
        <v>0</v>
      </c>
      <c r="M82" s="11">
        <v>0</v>
      </c>
      <c r="N82" s="12">
        <f t="shared" si="6"/>
        <v>47371.6</v>
      </c>
      <c r="O82" s="12">
        <f t="shared" si="7"/>
        <v>375191.22</v>
      </c>
      <c r="P82" s="2">
        <v>217</v>
      </c>
    </row>
    <row r="83" spans="1:16" ht="13.5" customHeight="1" outlineLevel="2">
      <c r="A83" s="2" t="s">
        <v>146</v>
      </c>
      <c r="B83" s="2" t="s">
        <v>173</v>
      </c>
      <c r="C83" s="2" t="s">
        <v>174</v>
      </c>
      <c r="D83" s="11">
        <v>0</v>
      </c>
      <c r="E83" s="11">
        <v>44561.06</v>
      </c>
      <c r="F83" s="11">
        <v>274535.34</v>
      </c>
      <c r="G83" s="11">
        <v>0</v>
      </c>
      <c r="H83" s="12">
        <f t="shared" si="5"/>
        <v>319096.4</v>
      </c>
      <c r="I83" s="11">
        <v>54889.18</v>
      </c>
      <c r="J83" s="11">
        <v>0</v>
      </c>
      <c r="K83" s="11">
        <v>0</v>
      </c>
      <c r="L83" s="11">
        <v>0</v>
      </c>
      <c r="M83" s="11">
        <v>0</v>
      </c>
      <c r="N83" s="12">
        <f t="shared" si="6"/>
        <v>54889.18</v>
      </c>
      <c r="O83" s="12">
        <f t="shared" si="7"/>
        <v>373985.58</v>
      </c>
      <c r="P83" s="2">
        <v>216</v>
      </c>
    </row>
    <row r="84" spans="1:16" ht="13.5" customHeight="1" outlineLevel="2">
      <c r="A84" s="2" t="s">
        <v>146</v>
      </c>
      <c r="B84" s="2" t="s">
        <v>175</v>
      </c>
      <c r="C84" s="2" t="s">
        <v>176</v>
      </c>
      <c r="D84" s="11">
        <v>0</v>
      </c>
      <c r="E84" s="11">
        <v>90270.41</v>
      </c>
      <c r="F84" s="11">
        <v>13.8</v>
      </c>
      <c r="G84" s="11">
        <v>0</v>
      </c>
      <c r="H84" s="12">
        <f t="shared" si="5"/>
        <v>90284.21</v>
      </c>
      <c r="I84" s="11">
        <v>0</v>
      </c>
      <c r="J84" s="11">
        <v>0</v>
      </c>
      <c r="K84" s="11">
        <v>17451.35</v>
      </c>
      <c r="L84" s="11">
        <v>0</v>
      </c>
      <c r="M84" s="11">
        <v>0</v>
      </c>
      <c r="N84" s="12">
        <f t="shared" si="6"/>
        <v>17451.35</v>
      </c>
      <c r="O84" s="12">
        <f t="shared" si="7"/>
        <v>107735.56</v>
      </c>
      <c r="P84" s="2">
        <v>228</v>
      </c>
    </row>
    <row r="85" spans="1:16" ht="13.5" customHeight="1" outlineLevel="2">
      <c r="A85" s="2" t="s">
        <v>146</v>
      </c>
      <c r="B85" s="2" t="s">
        <v>177</v>
      </c>
      <c r="C85" s="2" t="s">
        <v>178</v>
      </c>
      <c r="D85" s="11">
        <v>0</v>
      </c>
      <c r="E85" s="11">
        <v>117468.88</v>
      </c>
      <c r="F85" s="11">
        <v>203402.78</v>
      </c>
      <c r="G85" s="11">
        <v>0</v>
      </c>
      <c r="H85" s="12">
        <f t="shared" si="5"/>
        <v>320871.66000000003</v>
      </c>
      <c r="I85" s="11">
        <v>44468.76</v>
      </c>
      <c r="J85" s="11">
        <v>0</v>
      </c>
      <c r="K85" s="11">
        <v>0</v>
      </c>
      <c r="L85" s="11">
        <v>0</v>
      </c>
      <c r="M85" s="11">
        <v>0</v>
      </c>
      <c r="N85" s="12">
        <f t="shared" si="6"/>
        <v>44468.76</v>
      </c>
      <c r="O85" s="12">
        <f t="shared" si="7"/>
        <v>365340.42000000004</v>
      </c>
      <c r="P85" s="2">
        <v>251</v>
      </c>
    </row>
    <row r="86" spans="1:16" ht="13.5" customHeight="1" outlineLevel="2">
      <c r="A86" s="2" t="s">
        <v>146</v>
      </c>
      <c r="B86" s="2" t="s">
        <v>179</v>
      </c>
      <c r="C86" s="2" t="s">
        <v>180</v>
      </c>
      <c r="D86" s="11">
        <v>0</v>
      </c>
      <c r="E86" s="11">
        <v>98896.18</v>
      </c>
      <c r="F86" s="11">
        <v>620530.91</v>
      </c>
      <c r="G86" s="11">
        <v>24273.6</v>
      </c>
      <c r="H86" s="12">
        <f t="shared" si="5"/>
        <v>743700.6900000001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2">
        <f t="shared" si="6"/>
        <v>0</v>
      </c>
      <c r="O86" s="12">
        <f t="shared" si="7"/>
        <v>743700.6900000001</v>
      </c>
      <c r="P86" s="2">
        <v>252</v>
      </c>
    </row>
    <row r="87" spans="1:16" ht="13.5" customHeight="1" outlineLevel="2">
      <c r="A87" s="2" t="s">
        <v>146</v>
      </c>
      <c r="B87" s="2" t="s">
        <v>181</v>
      </c>
      <c r="C87" s="2" t="s">
        <v>182</v>
      </c>
      <c r="D87" s="11">
        <v>0</v>
      </c>
      <c r="E87" s="11">
        <v>475822.88</v>
      </c>
      <c r="F87" s="11">
        <v>1365354.16</v>
      </c>
      <c r="G87" s="11">
        <v>6068.4</v>
      </c>
      <c r="H87" s="12">
        <f t="shared" si="5"/>
        <v>1847245.44</v>
      </c>
      <c r="I87" s="11">
        <v>60688.4</v>
      </c>
      <c r="J87" s="11">
        <v>0</v>
      </c>
      <c r="K87" s="11">
        <v>0</v>
      </c>
      <c r="L87" s="11">
        <v>0</v>
      </c>
      <c r="M87" s="11">
        <v>0</v>
      </c>
      <c r="N87" s="12">
        <f t="shared" si="6"/>
        <v>60688.4</v>
      </c>
      <c r="O87" s="12">
        <f t="shared" si="7"/>
        <v>1907933.8399999999</v>
      </c>
      <c r="P87" s="2">
        <v>250</v>
      </c>
    </row>
    <row r="88" spans="1:16" ht="13.5" customHeight="1" outlineLevel="1">
      <c r="A88" s="9" t="s">
        <v>193</v>
      </c>
      <c r="B88" s="8"/>
      <c r="C88" s="8"/>
      <c r="D88" s="10">
        <f aca="true" t="shared" si="8" ref="D88:O88">SUBTOTAL(9,D68:D87)</f>
        <v>0</v>
      </c>
      <c r="E88" s="10">
        <f t="shared" si="8"/>
        <v>1235023.92</v>
      </c>
      <c r="F88" s="10">
        <f t="shared" si="8"/>
        <v>7751903.960000001</v>
      </c>
      <c r="G88" s="10">
        <f t="shared" si="8"/>
        <v>30342</v>
      </c>
      <c r="H88" s="10">
        <f t="shared" si="8"/>
        <v>9017269.88</v>
      </c>
      <c r="I88" s="10">
        <f t="shared" si="8"/>
        <v>378251.19000000006</v>
      </c>
      <c r="J88" s="10">
        <f t="shared" si="8"/>
        <v>0</v>
      </c>
      <c r="K88" s="10">
        <f t="shared" si="8"/>
        <v>17451.35</v>
      </c>
      <c r="L88" s="10">
        <f t="shared" si="8"/>
        <v>0</v>
      </c>
      <c r="M88" s="10">
        <f t="shared" si="8"/>
        <v>0</v>
      </c>
      <c r="N88" s="10">
        <f t="shared" si="8"/>
        <v>395702.54000000004</v>
      </c>
      <c r="O88" s="10">
        <f t="shared" si="8"/>
        <v>9412972.42</v>
      </c>
      <c r="P88" s="2"/>
    </row>
    <row r="89" spans="1:16" ht="13.5" customHeight="1" outlineLevel="2">
      <c r="A89" s="2" t="s">
        <v>183</v>
      </c>
      <c r="B89" s="2" t="s">
        <v>184</v>
      </c>
      <c r="C89" s="2" t="s">
        <v>185</v>
      </c>
      <c r="D89" s="11">
        <v>0</v>
      </c>
      <c r="E89" s="11">
        <v>631086.27</v>
      </c>
      <c r="F89" s="11">
        <v>33644.08</v>
      </c>
      <c r="G89" s="11">
        <v>102205.4</v>
      </c>
      <c r="H89" s="12">
        <f t="shared" si="5"/>
        <v>766935.75</v>
      </c>
      <c r="I89" s="11">
        <v>0</v>
      </c>
      <c r="J89" s="11">
        <v>13284.05</v>
      </c>
      <c r="K89" s="11">
        <v>488340.61</v>
      </c>
      <c r="L89" s="11">
        <v>0</v>
      </c>
      <c r="M89" s="11">
        <v>0</v>
      </c>
      <c r="N89" s="12">
        <f t="shared" si="6"/>
        <v>501624.66</v>
      </c>
      <c r="O89" s="12">
        <f t="shared" si="7"/>
        <v>1268560.41</v>
      </c>
      <c r="P89" s="2">
        <v>260</v>
      </c>
    </row>
    <row r="90" spans="1:16" ht="13.5" customHeight="1" outlineLevel="2">
      <c r="A90" s="2" t="s">
        <v>183</v>
      </c>
      <c r="B90" s="2" t="s">
        <v>186</v>
      </c>
      <c r="C90" s="2" t="s">
        <v>187</v>
      </c>
      <c r="D90" s="11">
        <v>0</v>
      </c>
      <c r="E90" s="11">
        <v>56646.21</v>
      </c>
      <c r="F90" s="11">
        <v>492.28</v>
      </c>
      <c r="G90" s="11">
        <v>0</v>
      </c>
      <c r="H90" s="12">
        <f t="shared" si="5"/>
        <v>57138.49</v>
      </c>
      <c r="I90" s="11">
        <v>0</v>
      </c>
      <c r="J90" s="11">
        <v>25176.11</v>
      </c>
      <c r="K90" s="11">
        <v>0</v>
      </c>
      <c r="L90" s="11">
        <v>0</v>
      </c>
      <c r="M90" s="11">
        <v>0</v>
      </c>
      <c r="N90" s="12">
        <f t="shared" si="6"/>
        <v>25176.11</v>
      </c>
      <c r="O90" s="12">
        <f t="shared" si="7"/>
        <v>82314.6</v>
      </c>
      <c r="P90" s="2">
        <v>261</v>
      </c>
    </row>
    <row r="91" spans="1:16" ht="13.5" customHeight="1" outlineLevel="1">
      <c r="A91" s="9" t="s">
        <v>194</v>
      </c>
      <c r="B91" s="8"/>
      <c r="C91" s="8"/>
      <c r="D91" s="10">
        <f aca="true" t="shared" si="9" ref="D91:O91">SUBTOTAL(9,D89:D90)</f>
        <v>0</v>
      </c>
      <c r="E91" s="10">
        <f t="shared" si="9"/>
        <v>687732.48</v>
      </c>
      <c r="F91" s="10">
        <f t="shared" si="9"/>
        <v>34136.36</v>
      </c>
      <c r="G91" s="10">
        <f t="shared" si="9"/>
        <v>102205.4</v>
      </c>
      <c r="H91" s="10">
        <f t="shared" si="9"/>
        <v>824074.24</v>
      </c>
      <c r="I91" s="10">
        <f t="shared" si="9"/>
        <v>0</v>
      </c>
      <c r="J91" s="10">
        <f t="shared" si="9"/>
        <v>38460.16</v>
      </c>
      <c r="K91" s="10">
        <f t="shared" si="9"/>
        <v>488340.61</v>
      </c>
      <c r="L91" s="10">
        <f t="shared" si="9"/>
        <v>0</v>
      </c>
      <c r="M91" s="10">
        <f t="shared" si="9"/>
        <v>0</v>
      </c>
      <c r="N91" s="10">
        <f t="shared" si="9"/>
        <v>526800.77</v>
      </c>
      <c r="O91" s="10">
        <f t="shared" si="9"/>
        <v>1350875.01</v>
      </c>
      <c r="P91" s="2"/>
    </row>
    <row r="92" spans="1:16" ht="13.5" customHeight="1" outlineLevel="2">
      <c r="A92" s="2" t="s">
        <v>188</v>
      </c>
      <c r="B92" s="2" t="s">
        <v>189</v>
      </c>
      <c r="C92" s="2" t="s">
        <v>190</v>
      </c>
      <c r="D92" s="11">
        <v>0</v>
      </c>
      <c r="E92" s="11">
        <v>42737.11</v>
      </c>
      <c r="F92" s="11">
        <f>299976.35-100.41</f>
        <v>299875.94</v>
      </c>
      <c r="G92" s="11">
        <v>0</v>
      </c>
      <c r="H92" s="12">
        <f t="shared" si="5"/>
        <v>342613.05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2">
        <f t="shared" si="6"/>
        <v>0</v>
      </c>
      <c r="O92" s="12">
        <f t="shared" si="7"/>
        <v>342613.05</v>
      </c>
      <c r="P92" s="2">
        <v>285</v>
      </c>
    </row>
    <row r="93" spans="1:16" ht="13.5" customHeight="1" outlineLevel="1">
      <c r="A93" s="3" t="s">
        <v>195</v>
      </c>
      <c r="B93" s="8"/>
      <c r="C93" s="8"/>
      <c r="D93" s="10">
        <f aca="true" t="shared" si="10" ref="D93:O93">SUBTOTAL(9,D92:D92)</f>
        <v>0</v>
      </c>
      <c r="E93" s="10">
        <f t="shared" si="10"/>
        <v>42737.11</v>
      </c>
      <c r="F93" s="10">
        <f t="shared" si="10"/>
        <v>299875.94</v>
      </c>
      <c r="G93" s="10">
        <f t="shared" si="10"/>
        <v>0</v>
      </c>
      <c r="H93" s="10">
        <f t="shared" si="10"/>
        <v>342613.05</v>
      </c>
      <c r="I93" s="10">
        <f t="shared" si="10"/>
        <v>0</v>
      </c>
      <c r="J93" s="10">
        <f t="shared" si="10"/>
        <v>0</v>
      </c>
      <c r="K93" s="10">
        <f t="shared" si="10"/>
        <v>0</v>
      </c>
      <c r="L93" s="10">
        <f t="shared" si="10"/>
        <v>0</v>
      </c>
      <c r="M93" s="10">
        <f t="shared" si="10"/>
        <v>0</v>
      </c>
      <c r="N93" s="10">
        <f t="shared" si="10"/>
        <v>0</v>
      </c>
      <c r="O93" s="10">
        <f t="shared" si="10"/>
        <v>342613.05</v>
      </c>
      <c r="P93" s="2"/>
    </row>
    <row r="94" spans="1:16" ht="13.5" customHeight="1">
      <c r="A94" s="3" t="s">
        <v>196</v>
      </c>
      <c r="B94" s="8"/>
      <c r="C94" s="8"/>
      <c r="D94" s="10">
        <f aca="true" t="shared" si="11" ref="D94:N94">SUBTOTAL(9,D2:D92)</f>
        <v>634450</v>
      </c>
      <c r="E94" s="10">
        <f t="shared" si="11"/>
        <v>2324110.86</v>
      </c>
      <c r="F94" s="10">
        <f t="shared" si="11"/>
        <v>9282141.229999999</v>
      </c>
      <c r="G94" s="10">
        <f t="shared" si="11"/>
        <v>556101.4</v>
      </c>
      <c r="H94" s="10">
        <f t="shared" si="11"/>
        <v>12796803.49</v>
      </c>
      <c r="I94" s="10">
        <f t="shared" si="11"/>
        <v>378251.19000000006</v>
      </c>
      <c r="J94" s="10">
        <f t="shared" si="11"/>
        <v>236178.74</v>
      </c>
      <c r="K94" s="10">
        <f t="shared" si="11"/>
        <v>803318.96</v>
      </c>
      <c r="L94" s="10">
        <f t="shared" si="11"/>
        <v>0</v>
      </c>
      <c r="M94" s="10">
        <f t="shared" si="11"/>
        <v>388087.49</v>
      </c>
      <c r="N94" s="10">
        <f t="shared" si="11"/>
        <v>1805836.38</v>
      </c>
      <c r="O94" s="10">
        <f>SUBTOTAL(9,O2:O92)</f>
        <v>14602639.870000001</v>
      </c>
      <c r="P94" s="2"/>
    </row>
    <row r="96" spans="9:10" ht="13.5" customHeight="1">
      <c r="I96" s="14" t="s">
        <v>197</v>
      </c>
      <c r="J96" s="14">
        <f>SUM(I94:L94)</f>
        <v>1417748.8900000001</v>
      </c>
    </row>
  </sheetData>
  <printOptions/>
  <pageMargins left="0.2362204724409449" right="0.15748031496062992" top="1.1811023622047245" bottom="0.35433070866141736" header="0.07874015748031496" footer="0.07874015748031496"/>
  <pageSetup fitToHeight="3" fitToWidth="1" horizontalDpi="600" verticalDpi="600" orientation="landscape" scale="80" r:id="rId1"/>
  <headerFooter alignWithMargins="0">
    <oddHeader>&amp;C&amp;"Arial,Negrita"
INSTITUTO NACIONAL DE ASTROFISICA OPTICA Y ELECTRONICA
PRESUPUESTO EJERCIDO DE PROYECTOS EXTERNOS POR CAPITULO
EJERCICIO: 2007    PERIODO: ENERO-JUNIO     F.F.: 4-CONACYT</oddHeader>
    <oddFooter>&amp;L&amp;"Arial"&amp;8
09-Jul-2007 15:37&amp;R&amp;"Arial"&amp;8Hoja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Aremi Castillo Saucedo</cp:lastModifiedBy>
  <cp:lastPrinted>2007-09-20T17:24:32Z</cp:lastPrinted>
  <dcterms:created xsi:type="dcterms:W3CDTF">2007-01-12T00:53:36Z</dcterms:created>
  <dcterms:modified xsi:type="dcterms:W3CDTF">2007-09-20T17:24:34Z</dcterms:modified>
  <cp:category/>
  <cp:version/>
  <cp:contentType/>
  <cp:contentStatus/>
</cp:coreProperties>
</file>