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Analitico Proyectos" sheetId="1" r:id="rId1"/>
  </sheets>
  <definedNames>
    <definedName name="_xlnm.Print_Titles" localSheetId="0">'Analitico Proyectos'!$1:$1</definedName>
  </definedNames>
  <calcPr fullCalcOnLoad="1"/>
</workbook>
</file>

<file path=xl/sharedStrings.xml><?xml version="1.0" encoding="utf-8"?>
<sst xmlns="http://schemas.openxmlformats.org/spreadsheetml/2006/main" count="104" uniqueCount="77">
  <si>
    <t>60107 - FONDOS EN ADMINISTRACION</t>
  </si>
  <si>
    <t>6010770002</t>
  </si>
  <si>
    <t>PY. CONTADOR DE MOSCAS-UCD</t>
  </si>
  <si>
    <t>6010770006</t>
  </si>
  <si>
    <t>PY.INTEL DR. A. TORRES J.</t>
  </si>
  <si>
    <t>6010770008</t>
  </si>
  <si>
    <t>PY.MANTO. ALA RED DE IMAGENOLOGIA DRA.FEREGRINO</t>
  </si>
  <si>
    <t>6010770011</t>
  </si>
  <si>
    <t>PY.TECNOLOGICA DE MEMS DR.WILFRIDO</t>
  </si>
  <si>
    <t>6010770013</t>
  </si>
  <si>
    <t>PY.INTEL-INV DR.A.TORRES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</si>
  <si>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</si>
  <si>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</si>
  <si>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</si>
  <si>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</si>
  <si>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</si>
  <si>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</si>
  <si>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6010770019</t>
  </si>
  <si>
    <t>GTM 2007 GOB.DEL EDO.</t>
  </si>
  <si>
    <t>6010770020</t>
  </si>
  <si>
    <t>PY.IEEE INT. DR. SARMIENTO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</si>
  <si>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</si>
  <si>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</si>
  <si>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</si>
  <si>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</si>
  <si>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</si>
  <si>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</si>
  <si>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6010770025</t>
  </si>
  <si>
    <t>PY. SEMICONDUCTORES-FAUSA/DR. RUBEN RAMOS</t>
  </si>
  <si>
    <t>6010770026</t>
  </si>
  <si>
    <t>PY. D3 TARGETING T-WREX DR. SUCAR</t>
  </si>
  <si>
    <t>6010770027</t>
  </si>
  <si>
    <t>PY.CONV.CONANP/23 DRA. ARETXAGA</t>
  </si>
  <si>
    <t>6010770028</t>
  </si>
  <si>
    <t>PY. INTEL DR. CUMPLIDO</t>
  </si>
  <si>
    <t>6010770029</t>
  </si>
  <si>
    <t>CONTRATO QUERETARO OMDAJ/430/08DR. CUMPLIDO</t>
  </si>
  <si>
    <t>6010770030</t>
  </si>
  <si>
    <t>PY. FUNDACION CIDA DR. GRANADOS</t>
  </si>
  <si>
    <t>6010770031</t>
  </si>
  <si>
    <t>CONTRATO ENERNAT DR. VAZQUEZ</t>
  </si>
  <si>
    <t>6010770032</t>
  </si>
  <si>
    <t>PY.FUNDACION CIDA-INSUMOS DR. GRANADOS</t>
  </si>
  <si>
    <t>6010770033</t>
  </si>
  <si>
    <t>CONT.SEP-2009-751 DR. AURELIO LOPEZ</t>
  </si>
  <si>
    <t>6010770034</t>
  </si>
  <si>
    <t>PY. UNIV. MARYLAND DR. CARRMIÑANA</t>
  </si>
  <si>
    <t>6010770035</t>
  </si>
  <si>
    <t>PY. INNOVAPYME-113391 DR. SERGIO VAZQUEZ</t>
  </si>
  <si>
    <t>6010770036</t>
  </si>
  <si>
    <t>PY. UNIV. DE CHILE DR. SUCAR</t>
  </si>
  <si>
    <t>6010770037</t>
  </si>
  <si>
    <t>PROG. PADES DR. R. MURPHY</t>
  </si>
  <si>
    <t>6010770038</t>
  </si>
  <si>
    <t>PY. MEDICAL FETS DR. G. ESPINOSA</t>
  </si>
  <si>
    <t>6010770039</t>
  </si>
  <si>
    <t>PY. UNIV. DE TEXAS DR. A. DIAZ</t>
  </si>
  <si>
    <t>60108 - CONVENIOS DE COLABORACION.</t>
  </si>
  <si>
    <t>6010870001</t>
  </si>
  <si>
    <t>PY.TEXAS INSTRUMENTS: GUILLERMO E.</t>
  </si>
  <si>
    <t>CUENTA</t>
  </si>
  <si>
    <t>PROYECTO</t>
  </si>
  <si>
    <t>SALDOS AL         31-DIC-08 GTO. CORRIENTE</t>
  </si>
  <si>
    <t>SALDOS AL         31-DIC-08 GTO. INVERSION</t>
  </si>
  <si>
    <t>TOTAL SALDOS AL 31-DIC-08</t>
  </si>
  <si>
    <t>MOVS. INVERSION AFECTAN A SALDO 2008</t>
  </si>
  <si>
    <t>TOTAL INGRESOS ACUMULADOS</t>
  </si>
  <si>
    <t>TOTAL GASTOS ACUMULADOS</t>
  </si>
  <si>
    <t>SUBCUENTA</t>
  </si>
  <si>
    <t>Total 60107 - FONDOS EN ADMINISTRACION</t>
  </si>
  <si>
    <t>Total 60108 - CONVENIOS DE COLABORACION.</t>
  </si>
  <si>
    <t>Total general</t>
  </si>
  <si>
    <t>INGRESOS      ENE-DIC/2009 GTO. INVERSION</t>
  </si>
  <si>
    <t>INGRESOS      ENE-DIC/2009 GTO. CORRIENTE</t>
  </si>
  <si>
    <t>GTO. CORR. ACUMULADO AL 31-DIC-2009</t>
  </si>
  <si>
    <t>GTO. INVERSION ACUMULADO AL     31-DIC-2009</t>
  </si>
  <si>
    <t>SALDO POR EJERCER AL       31-DIC/2009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</si>
</sst>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35"/>
  <sheetViews>
    <sheetView tabSelected="1" zoomScalePageLayoutView="0" workbookViewId="0" topLeftCell="D1">
      <selection activeCell="F18" sqref="F18"/>
    </sheetView>
  </sheetViews>
  <sheetFormatPr defaultColWidth="11.421875" defaultRowHeight="12.75" outlineLevelRow="2"/>
  <cols>
    <col min="1" max="1" width="4.57421875" style="3" customWidth="1"/>
    <col min="2" max="2" width="9.57421875" style="1" bestFit="1" customWidth="1"/>
    <col min="3" max="3" width="41.140625" style="3" bestFit="1" customWidth="1"/>
    <col min="4" max="6" width="10.00390625" style="11" bestFit="1" customWidth="1"/>
    <col min="7" max="7" width="9.00390625" style="11" bestFit="1" customWidth="1"/>
    <col min="8" max="9" width="11.00390625" style="11" bestFit="1" customWidth="1"/>
    <col min="10" max="10" width="10.8515625" style="11" bestFit="1" customWidth="1"/>
    <col min="11" max="11" width="11.7109375" style="11" customWidth="1"/>
    <col min="12" max="12" width="11.8515625" style="11" bestFit="1" customWidth="1"/>
    <col min="13" max="13" width="11.421875" style="11" bestFit="1" customWidth="1"/>
    <col min="14" max="14" width="10.00390625" style="11" bestFit="1" customWidth="1"/>
    <col min="15" max="15" width="0" style="1" hidden="1" customWidth="1"/>
    <col min="16" max="16384" width="11.421875" style="1" customWidth="1"/>
  </cols>
  <sheetData>
    <row r="1" spans="1:15" s="2" customFormat="1" ht="42.75" customHeight="1">
      <c r="A1" s="4" t="s">
        <v>60</v>
      </c>
      <c r="B1" s="5" t="s">
        <v>68</v>
      </c>
      <c r="C1" s="4" t="s">
        <v>61</v>
      </c>
      <c r="D1" s="10" t="s">
        <v>62</v>
      </c>
      <c r="E1" s="10" t="s">
        <v>63</v>
      </c>
      <c r="F1" s="10" t="s">
        <v>64</v>
      </c>
      <c r="G1" s="10" t="s">
        <v>65</v>
      </c>
      <c r="H1" s="10" t="s">
        <v>73</v>
      </c>
      <c r="I1" s="10" t="s">
        <v>72</v>
      </c>
      <c r="J1" s="10" t="s">
        <v>66</v>
      </c>
      <c r="K1" s="10" t="s">
        <v>74</v>
      </c>
      <c r="L1" s="10" t="s">
        <v>75</v>
      </c>
      <c r="M1" s="10" t="s">
        <v>67</v>
      </c>
      <c r="N1" s="10" t="s">
        <v>76</v>
      </c>
      <c r="O1" s="5"/>
    </row>
    <row r="2" spans="1:15" ht="11.25" hidden="1" outlineLevel="2">
      <c r="A2" s="6" t="s">
        <v>0</v>
      </c>
      <c r="B2" s="7" t="s">
        <v>1</v>
      </c>
      <c r="C2" s="6" t="s">
        <v>2</v>
      </c>
      <c r="D2" s="12">
        <v>12357.46</v>
      </c>
      <c r="E2" s="12">
        <v>1626.45</v>
      </c>
      <c r="F2" s="12">
        <f>D2+E2</f>
        <v>13983.91</v>
      </c>
      <c r="G2" s="12">
        <v>0</v>
      </c>
      <c r="H2" s="12">
        <v>0</v>
      </c>
      <c r="I2" s="12">
        <v>0</v>
      </c>
      <c r="J2" s="12">
        <f>H2+I2-G2+F2</f>
        <v>13983.91</v>
      </c>
      <c r="K2" s="12">
        <v>12320.93</v>
      </c>
      <c r="L2" s="12">
        <v>0</v>
      </c>
      <c r="M2" s="12">
        <f>K2+L2</f>
        <v>12320.93</v>
      </c>
      <c r="N2" s="12">
        <f>J2-M2</f>
        <v>1662.9799999999996</v>
      </c>
      <c r="O2" s="7">
        <v>159</v>
      </c>
    </row>
    <row r="3" spans="1:15" ht="11.25" hidden="1" outlineLevel="2">
      <c r="A3" s="6" t="s">
        <v>0</v>
      </c>
      <c r="B3" s="7" t="s">
        <v>3</v>
      </c>
      <c r="C3" s="6" t="s">
        <v>4</v>
      </c>
      <c r="D3" s="12">
        <v>835.76</v>
      </c>
      <c r="E3" s="12">
        <v>0</v>
      </c>
      <c r="F3" s="12">
        <f aca="true" t="shared" si="0" ref="F3:F31">D3+E3</f>
        <v>835.76</v>
      </c>
      <c r="G3" s="12">
        <v>0</v>
      </c>
      <c r="H3" s="12">
        <v>0</v>
      </c>
      <c r="I3" s="12">
        <v>0</v>
      </c>
      <c r="J3" s="12">
        <f aca="true" t="shared" si="1" ref="J3:J31">H3+I3-G3+F3</f>
        <v>835.76</v>
      </c>
      <c r="K3" s="12">
        <v>0</v>
      </c>
      <c r="L3" s="12">
        <v>0</v>
      </c>
      <c r="M3" s="12">
        <f aca="true" t="shared" si="2" ref="M3:M31">K3+L3</f>
        <v>0</v>
      </c>
      <c r="N3" s="12">
        <f aca="true" t="shared" si="3" ref="N3:N31">J3-M3</f>
        <v>835.76</v>
      </c>
      <c r="O3" s="7">
        <v>221</v>
      </c>
    </row>
    <row r="4" spans="1:15" ht="11.25" hidden="1" outlineLevel="2">
      <c r="A4" s="6" t="s">
        <v>0</v>
      </c>
      <c r="B4" s="7" t="s">
        <v>5</v>
      </c>
      <c r="C4" s="6" t="s">
        <v>6</v>
      </c>
      <c r="D4" s="12">
        <v>3271.94</v>
      </c>
      <c r="E4" s="12">
        <v>0</v>
      </c>
      <c r="F4" s="12">
        <f t="shared" si="0"/>
        <v>3271.94</v>
      </c>
      <c r="G4" s="12">
        <v>0</v>
      </c>
      <c r="H4" s="12">
        <v>0</v>
      </c>
      <c r="I4" s="12">
        <v>0</v>
      </c>
      <c r="J4" s="12">
        <f t="shared" si="1"/>
        <v>3271.94</v>
      </c>
      <c r="K4" s="12">
        <v>0</v>
      </c>
      <c r="L4" s="12">
        <v>0</v>
      </c>
      <c r="M4" s="12">
        <f t="shared" si="2"/>
        <v>0</v>
      </c>
      <c r="N4" s="12">
        <f t="shared" si="3"/>
        <v>3271.94</v>
      </c>
      <c r="O4" s="7">
        <v>245</v>
      </c>
    </row>
    <row r="5" spans="1:15" ht="11.25" hidden="1" outlineLevel="2">
      <c r="A5" s="6" t="s">
        <v>0</v>
      </c>
      <c r="B5" s="7" t="s">
        <v>7</v>
      </c>
      <c r="C5" s="6" t="s">
        <v>8</v>
      </c>
      <c r="D5" s="12">
        <v>0</v>
      </c>
      <c r="E5" s="12">
        <v>644.67</v>
      </c>
      <c r="F5" s="12">
        <f t="shared" si="0"/>
        <v>644.67</v>
      </c>
      <c r="G5" s="12">
        <v>0</v>
      </c>
      <c r="H5" s="12">
        <v>0</v>
      </c>
      <c r="I5" s="12">
        <v>0</v>
      </c>
      <c r="J5" s="12">
        <f t="shared" si="1"/>
        <v>644.67</v>
      </c>
      <c r="K5" s="12">
        <v>0</v>
      </c>
      <c r="L5" s="12">
        <v>0</v>
      </c>
      <c r="M5" s="12">
        <f t="shared" si="2"/>
        <v>0</v>
      </c>
      <c r="N5" s="12">
        <f t="shared" si="3"/>
        <v>644.67</v>
      </c>
      <c r="O5" s="7">
        <v>249</v>
      </c>
    </row>
    <row r="6" spans="1:15" ht="11.25" hidden="1" outlineLevel="2">
      <c r="A6" s="6" t="s">
        <v>0</v>
      </c>
      <c r="B6" s="7" t="s">
        <v>9</v>
      </c>
      <c r="C6" s="6" t="s">
        <v>10</v>
      </c>
      <c r="D6" s="12">
        <v>415169.85</v>
      </c>
      <c r="E6" s="12">
        <v>1256.33</v>
      </c>
      <c r="F6" s="12">
        <f t="shared" si="0"/>
        <v>416426.18</v>
      </c>
      <c r="G6" s="12">
        <v>0</v>
      </c>
      <c r="H6" s="12">
        <v>0</v>
      </c>
      <c r="I6" s="12">
        <v>0</v>
      </c>
      <c r="J6" s="12">
        <f t="shared" si="1"/>
        <v>416426.18</v>
      </c>
      <c r="K6" s="12">
        <v>150950.85</v>
      </c>
      <c r="L6" s="12">
        <v>161551.92</v>
      </c>
      <c r="M6" s="12">
        <f t="shared" si="2"/>
        <v>312502.77</v>
      </c>
      <c r="N6" s="12">
        <f t="shared" si="3"/>
        <v>103923.40999999997</v>
      </c>
      <c r="O6" s="7">
        <v>257</v>
      </c>
    </row>
    <row r="7" spans="1:15" ht="11.25" hidden="1" outlineLevel="2">
      <c r="A7" s="6" t="s">
        <v>0</v>
      </c>
      <c r="B7" s="7" t="s">
        <v>11</v>
      </c>
      <c r="C7" s="6" t="s">
        <v>12</v>
      </c>
      <c r="D7" s="12">
        <v>0</v>
      </c>
      <c r="E7" s="12">
        <v>-2.06</v>
      </c>
      <c r="F7" s="12">
        <f t="shared" si="0"/>
        <v>-2.06</v>
      </c>
      <c r="G7" s="12">
        <v>0</v>
      </c>
      <c r="H7" s="12">
        <v>0</v>
      </c>
      <c r="I7" s="12">
        <v>0</v>
      </c>
      <c r="J7" s="12">
        <f t="shared" si="1"/>
        <v>-2.06</v>
      </c>
      <c r="K7" s="12">
        <v>0</v>
      </c>
      <c r="L7" s="12">
        <v>-2.06</v>
      </c>
      <c r="M7" s="12">
        <f t="shared" si="2"/>
        <v>-2.06</v>
      </c>
      <c r="N7" s="12">
        <f t="shared" si="3"/>
        <v>0</v>
      </c>
      <c r="O7" s="7">
        <v>277</v>
      </c>
    </row>
    <row r="8" spans="1:15" ht="11.25" hidden="1" outlineLevel="2">
      <c r="A8" s="6" t="s">
        <v>0</v>
      </c>
      <c r="B8" s="7" t="s">
        <v>13</v>
      </c>
      <c r="C8" s="6" t="s">
        <v>14</v>
      </c>
      <c r="D8" s="12">
        <v>950705.36</v>
      </c>
      <c r="E8" s="12">
        <v>600154.06</v>
      </c>
      <c r="F8" s="12">
        <f t="shared" si="0"/>
        <v>1550859.42</v>
      </c>
      <c r="G8" s="12">
        <v>0</v>
      </c>
      <c r="H8" s="12">
        <v>382367.4</v>
      </c>
      <c r="I8" s="12">
        <v>298335.1</v>
      </c>
      <c r="J8" s="12">
        <f t="shared" si="1"/>
        <v>2231561.92</v>
      </c>
      <c r="K8" s="12">
        <v>215006.26</v>
      </c>
      <c r="L8" s="12">
        <v>710720.87</v>
      </c>
      <c r="M8" s="12">
        <f t="shared" si="2"/>
        <v>925727.13</v>
      </c>
      <c r="N8" s="12">
        <f t="shared" si="3"/>
        <v>1305834.79</v>
      </c>
      <c r="O8" s="7">
        <v>279</v>
      </c>
    </row>
    <row r="9" spans="1:15" ht="11.25" hidden="1" outlineLevel="2">
      <c r="A9" s="6" t="s">
        <v>0</v>
      </c>
      <c r="B9" s="7" t="s">
        <v>15</v>
      </c>
      <c r="C9" s="6" t="s">
        <v>16</v>
      </c>
      <c r="D9" s="12">
        <v>0</v>
      </c>
      <c r="E9" s="12">
        <v>0</v>
      </c>
      <c r="F9" s="12">
        <f t="shared" si="0"/>
        <v>0</v>
      </c>
      <c r="G9" s="12">
        <v>0</v>
      </c>
      <c r="H9" s="12">
        <v>0</v>
      </c>
      <c r="I9" s="12">
        <v>0</v>
      </c>
      <c r="J9" s="12">
        <f t="shared" si="1"/>
        <v>0</v>
      </c>
      <c r="K9" s="12">
        <v>0</v>
      </c>
      <c r="L9" s="12">
        <v>0</v>
      </c>
      <c r="M9" s="12">
        <f t="shared" si="2"/>
        <v>0</v>
      </c>
      <c r="N9" s="12">
        <f t="shared" si="3"/>
        <v>0</v>
      </c>
      <c r="O9" s="7">
        <v>286</v>
      </c>
    </row>
    <row r="10" spans="1:15" ht="11.25" hidden="1" outlineLevel="2">
      <c r="A10" s="6" t="s">
        <v>0</v>
      </c>
      <c r="B10" s="7" t="s">
        <v>17</v>
      </c>
      <c r="C10" s="6" t="s">
        <v>18</v>
      </c>
      <c r="D10" s="12">
        <v>0</v>
      </c>
      <c r="E10" s="12">
        <v>-0.4</v>
      </c>
      <c r="F10" s="12">
        <f t="shared" si="0"/>
        <v>-0.4</v>
      </c>
      <c r="G10" s="12">
        <v>0</v>
      </c>
      <c r="H10" s="12">
        <v>0</v>
      </c>
      <c r="I10" s="12">
        <v>0</v>
      </c>
      <c r="J10" s="12">
        <f t="shared" si="1"/>
        <v>-0.4</v>
      </c>
      <c r="K10" s="12">
        <v>0</v>
      </c>
      <c r="L10" s="12">
        <v>-0.4</v>
      </c>
      <c r="M10" s="12">
        <f t="shared" si="2"/>
        <v>-0.4</v>
      </c>
      <c r="N10" s="12">
        <f t="shared" si="3"/>
        <v>0</v>
      </c>
      <c r="O10" s="7">
        <v>304</v>
      </c>
    </row>
    <row r="11" spans="1:15" ht="11.25" hidden="1" outlineLevel="2">
      <c r="A11" s="6" t="s">
        <v>0</v>
      </c>
      <c r="B11" s="7" t="s">
        <v>19</v>
      </c>
      <c r="C11" s="6" t="s">
        <v>20</v>
      </c>
      <c r="D11" s="12">
        <v>52662.51</v>
      </c>
      <c r="E11" s="12">
        <v>5748.99</v>
      </c>
      <c r="F11" s="12">
        <f t="shared" si="0"/>
        <v>58411.5</v>
      </c>
      <c r="G11" s="12">
        <v>0</v>
      </c>
      <c r="H11" s="12">
        <v>77398.85</v>
      </c>
      <c r="I11" s="12">
        <v>0</v>
      </c>
      <c r="J11" s="12">
        <f t="shared" si="1"/>
        <v>135810.35</v>
      </c>
      <c r="K11" s="12">
        <v>76480.68</v>
      </c>
      <c r="L11" s="12">
        <v>42417</v>
      </c>
      <c r="M11" s="12">
        <f t="shared" si="2"/>
        <v>118897.68</v>
      </c>
      <c r="N11" s="12">
        <f t="shared" si="3"/>
        <v>16912.670000000013</v>
      </c>
      <c r="O11" s="7">
        <v>321</v>
      </c>
    </row>
    <row r="12" spans="1:15" ht="11.25" hidden="1" outlineLevel="2">
      <c r="A12" s="6" t="s">
        <v>0</v>
      </c>
      <c r="B12" s="7" t="s">
        <v>21</v>
      </c>
      <c r="C12" s="6" t="s">
        <v>22</v>
      </c>
      <c r="D12" s="12">
        <v>849091.41</v>
      </c>
      <c r="E12" s="12">
        <v>636275.87</v>
      </c>
      <c r="F12" s="12">
        <f t="shared" si="0"/>
        <v>1485367.28</v>
      </c>
      <c r="G12" s="12">
        <v>0</v>
      </c>
      <c r="H12" s="12">
        <v>1047826.09</v>
      </c>
      <c r="I12" s="12">
        <v>300000</v>
      </c>
      <c r="J12" s="12">
        <f t="shared" si="1"/>
        <v>2833193.37</v>
      </c>
      <c r="K12" s="12">
        <v>1393708.69</v>
      </c>
      <c r="L12" s="12">
        <v>404260.48</v>
      </c>
      <c r="M12" s="12">
        <f t="shared" si="2"/>
        <v>1797969.17</v>
      </c>
      <c r="N12" s="12">
        <f t="shared" si="3"/>
        <v>1035224.2000000002</v>
      </c>
      <c r="O12" s="7">
        <v>334</v>
      </c>
    </row>
    <row r="13" spans="1:15" ht="11.25" hidden="1" outlineLevel="2">
      <c r="A13" s="6" t="s">
        <v>0</v>
      </c>
      <c r="B13" s="7" t="s">
        <v>23</v>
      </c>
      <c r="C13" s="6" t="s">
        <v>24</v>
      </c>
      <c r="D13" s="12">
        <v>81437.8</v>
      </c>
      <c r="E13" s="12">
        <v>-76779</v>
      </c>
      <c r="F13" s="12">
        <f t="shared" si="0"/>
        <v>4658.800000000003</v>
      </c>
      <c r="G13" s="12">
        <v>0</v>
      </c>
      <c r="H13" s="12">
        <v>0</v>
      </c>
      <c r="I13" s="12">
        <v>0</v>
      </c>
      <c r="J13" s="12">
        <f t="shared" si="1"/>
        <v>4658.800000000003</v>
      </c>
      <c r="K13" s="12">
        <v>4298.87</v>
      </c>
      <c r="L13" s="12">
        <v>0</v>
      </c>
      <c r="M13" s="12">
        <f t="shared" si="2"/>
        <v>4298.87</v>
      </c>
      <c r="N13" s="12">
        <f t="shared" si="3"/>
        <v>359.930000000003</v>
      </c>
      <c r="O13" s="7">
        <v>347</v>
      </c>
    </row>
    <row r="14" spans="1:15" ht="11.25" hidden="1" outlineLevel="2">
      <c r="A14" s="6" t="s">
        <v>0</v>
      </c>
      <c r="B14" s="7" t="s">
        <v>25</v>
      </c>
      <c r="C14" s="6" t="s">
        <v>26</v>
      </c>
      <c r="D14" s="12">
        <v>45350.35</v>
      </c>
      <c r="E14" s="12">
        <v>0</v>
      </c>
      <c r="F14" s="12">
        <f t="shared" si="0"/>
        <v>45350.35</v>
      </c>
      <c r="G14" s="12">
        <v>0</v>
      </c>
      <c r="H14" s="12">
        <v>0</v>
      </c>
      <c r="I14" s="12">
        <v>0</v>
      </c>
      <c r="J14" s="12">
        <f t="shared" si="1"/>
        <v>45350.35</v>
      </c>
      <c r="K14" s="12">
        <v>0</v>
      </c>
      <c r="L14" s="12">
        <v>0</v>
      </c>
      <c r="M14" s="12">
        <f t="shared" si="2"/>
        <v>0</v>
      </c>
      <c r="N14" s="12">
        <f t="shared" si="3"/>
        <v>45350.35</v>
      </c>
      <c r="O14" s="7">
        <v>355</v>
      </c>
    </row>
    <row r="15" spans="1:15" ht="11.25" hidden="1" outlineLevel="2">
      <c r="A15" s="6" t="s">
        <v>0</v>
      </c>
      <c r="B15" s="7" t="s">
        <v>27</v>
      </c>
      <c r="C15" s="6" t="s">
        <v>28</v>
      </c>
      <c r="D15" s="12">
        <v>24401.23</v>
      </c>
      <c r="E15" s="12">
        <v>-15603.34</v>
      </c>
      <c r="F15" s="12">
        <f t="shared" si="0"/>
        <v>8797.89</v>
      </c>
      <c r="G15" s="12">
        <v>0</v>
      </c>
      <c r="H15" s="12">
        <v>30153.69</v>
      </c>
      <c r="I15" s="12">
        <v>15732.36</v>
      </c>
      <c r="J15" s="12">
        <f t="shared" si="1"/>
        <v>54683.94</v>
      </c>
      <c r="K15" s="12">
        <v>25424.53</v>
      </c>
      <c r="L15" s="12">
        <v>-759.15</v>
      </c>
      <c r="M15" s="12">
        <f t="shared" si="2"/>
        <v>24665.379999999997</v>
      </c>
      <c r="N15" s="12">
        <f t="shared" si="3"/>
        <v>30018.560000000005</v>
      </c>
      <c r="O15" s="7">
        <v>357</v>
      </c>
    </row>
    <row r="16" spans="1:15" ht="11.25" hidden="1" outlineLevel="2">
      <c r="A16" s="6" t="s">
        <v>0</v>
      </c>
      <c r="B16" s="7" t="s">
        <v>29</v>
      </c>
      <c r="C16" s="6" t="s">
        <v>30</v>
      </c>
      <c r="D16" s="12">
        <v>18068.73</v>
      </c>
      <c r="E16" s="12">
        <v>17863.95</v>
      </c>
      <c r="F16" s="12">
        <f t="shared" si="0"/>
        <v>35932.68</v>
      </c>
      <c r="G16" s="12">
        <v>0</v>
      </c>
      <c r="H16" s="12">
        <v>408255.12</v>
      </c>
      <c r="I16" s="12">
        <v>27208.66</v>
      </c>
      <c r="J16" s="12">
        <f t="shared" si="1"/>
        <v>471396.45999999996</v>
      </c>
      <c r="K16" s="12">
        <v>351090.55</v>
      </c>
      <c r="L16" s="12">
        <v>44085.36</v>
      </c>
      <c r="M16" s="12">
        <f t="shared" si="2"/>
        <v>395175.91</v>
      </c>
      <c r="N16" s="12">
        <f t="shared" si="3"/>
        <v>76220.54999999999</v>
      </c>
      <c r="O16" s="7">
        <v>358</v>
      </c>
    </row>
    <row r="17" spans="1:15" ht="11.25" hidden="1" outlineLevel="2">
      <c r="A17" s="6" t="s">
        <v>0</v>
      </c>
      <c r="B17" s="7" t="s">
        <v>31</v>
      </c>
      <c r="C17" s="6" t="s">
        <v>32</v>
      </c>
      <c r="D17" s="12">
        <v>16614</v>
      </c>
      <c r="E17" s="12">
        <v>0</v>
      </c>
      <c r="F17" s="12">
        <f t="shared" si="0"/>
        <v>16614</v>
      </c>
      <c r="G17" s="12">
        <v>0</v>
      </c>
      <c r="H17" s="12">
        <v>0</v>
      </c>
      <c r="I17" s="12">
        <v>0</v>
      </c>
      <c r="J17" s="12">
        <f t="shared" si="1"/>
        <v>16614</v>
      </c>
      <c r="K17" s="12">
        <v>12900</v>
      </c>
      <c r="L17" s="12">
        <v>0</v>
      </c>
      <c r="M17" s="12">
        <f t="shared" si="2"/>
        <v>12900</v>
      </c>
      <c r="N17" s="12">
        <f t="shared" si="3"/>
        <v>3714</v>
      </c>
      <c r="O17" s="7">
        <v>363</v>
      </c>
    </row>
    <row r="18" spans="1:15" ht="11.25" hidden="1" outlineLevel="2">
      <c r="A18" s="6" t="s">
        <v>0</v>
      </c>
      <c r="B18" s="7" t="s">
        <v>33</v>
      </c>
      <c r="C18" s="6" t="s">
        <v>34</v>
      </c>
      <c r="D18" s="12">
        <v>0</v>
      </c>
      <c r="E18" s="12">
        <v>0</v>
      </c>
      <c r="F18" s="12">
        <f t="shared" si="0"/>
        <v>0</v>
      </c>
      <c r="G18" s="12">
        <v>0</v>
      </c>
      <c r="H18" s="12">
        <v>289334</v>
      </c>
      <c r="I18" s="12">
        <v>0</v>
      </c>
      <c r="J18" s="12">
        <f t="shared" si="1"/>
        <v>289334</v>
      </c>
      <c r="K18" s="12">
        <v>108656.27</v>
      </c>
      <c r="L18" s="12">
        <v>0</v>
      </c>
      <c r="M18" s="12">
        <f t="shared" si="2"/>
        <v>108656.27</v>
      </c>
      <c r="N18" s="12">
        <f t="shared" si="3"/>
        <v>180677.72999999998</v>
      </c>
      <c r="O18" s="7">
        <v>397</v>
      </c>
    </row>
    <row r="19" spans="1:15" ht="11.25" hidden="1" outlineLevel="2">
      <c r="A19" s="6" t="s">
        <v>0</v>
      </c>
      <c r="B19" s="7" t="s">
        <v>35</v>
      </c>
      <c r="C19" s="6" t="s">
        <v>36</v>
      </c>
      <c r="D19" s="12">
        <v>0</v>
      </c>
      <c r="E19" s="12">
        <v>0</v>
      </c>
      <c r="F19" s="12">
        <f t="shared" si="0"/>
        <v>0</v>
      </c>
      <c r="G19" s="12">
        <v>0</v>
      </c>
      <c r="H19" s="12">
        <v>925000</v>
      </c>
      <c r="I19" s="12">
        <v>1075000</v>
      </c>
      <c r="J19" s="12">
        <f t="shared" si="1"/>
        <v>2000000</v>
      </c>
      <c r="K19" s="12">
        <v>1324570.34</v>
      </c>
      <c r="L19" s="12">
        <v>258027.89</v>
      </c>
      <c r="M19" s="12">
        <f t="shared" si="2"/>
        <v>1582598.23</v>
      </c>
      <c r="N19" s="12">
        <f t="shared" si="3"/>
        <v>417401.77</v>
      </c>
      <c r="O19" s="7">
        <v>402</v>
      </c>
    </row>
    <row r="20" spans="1:15" ht="11.25" hidden="1" outlineLevel="2">
      <c r="A20" s="6" t="s">
        <v>0</v>
      </c>
      <c r="B20" s="7" t="s">
        <v>37</v>
      </c>
      <c r="C20" s="6" t="s">
        <v>38</v>
      </c>
      <c r="D20" s="12">
        <v>0</v>
      </c>
      <c r="E20" s="12">
        <v>0</v>
      </c>
      <c r="F20" s="12">
        <f t="shared" si="0"/>
        <v>0</v>
      </c>
      <c r="G20" s="12">
        <v>0</v>
      </c>
      <c r="H20" s="12">
        <v>289334</v>
      </c>
      <c r="I20" s="12">
        <v>289334</v>
      </c>
      <c r="J20" s="12">
        <f t="shared" si="1"/>
        <v>578668</v>
      </c>
      <c r="K20" s="12">
        <v>398289.44</v>
      </c>
      <c r="L20" s="12">
        <v>50983.78</v>
      </c>
      <c r="M20" s="12">
        <f t="shared" si="2"/>
        <v>449273.22</v>
      </c>
      <c r="N20" s="12">
        <f t="shared" si="3"/>
        <v>129394.78000000003</v>
      </c>
      <c r="O20" s="7">
        <v>401</v>
      </c>
    </row>
    <row r="21" spans="1:15" ht="11.25" hidden="1" outlineLevel="2">
      <c r="A21" s="6" t="s">
        <v>0</v>
      </c>
      <c r="B21" s="7" t="s">
        <v>39</v>
      </c>
      <c r="C21" s="6" t="s">
        <v>40</v>
      </c>
      <c r="D21" s="12">
        <v>0</v>
      </c>
      <c r="E21" s="12">
        <v>0</v>
      </c>
      <c r="F21" s="12">
        <f t="shared" si="0"/>
        <v>0</v>
      </c>
      <c r="G21" s="12">
        <v>0</v>
      </c>
      <c r="H21" s="12">
        <v>42500</v>
      </c>
      <c r="I21" s="12">
        <v>25000</v>
      </c>
      <c r="J21" s="12">
        <f t="shared" si="1"/>
        <v>67500</v>
      </c>
      <c r="K21" s="12">
        <v>61387.4</v>
      </c>
      <c r="L21" s="12">
        <v>0</v>
      </c>
      <c r="M21" s="12">
        <f t="shared" si="2"/>
        <v>61387.4</v>
      </c>
      <c r="N21" s="12">
        <f t="shared" si="3"/>
        <v>6112.5999999999985</v>
      </c>
      <c r="O21" s="7">
        <v>404</v>
      </c>
    </row>
    <row r="22" spans="1:15" ht="11.25" hidden="1" outlineLevel="2">
      <c r="A22" s="6" t="s">
        <v>0</v>
      </c>
      <c r="B22" s="7" t="s">
        <v>41</v>
      </c>
      <c r="C22" s="6" t="s">
        <v>42</v>
      </c>
      <c r="D22" s="12">
        <v>0</v>
      </c>
      <c r="E22" s="12">
        <v>0</v>
      </c>
      <c r="F22" s="12">
        <f t="shared" si="0"/>
        <v>0</v>
      </c>
      <c r="G22" s="12">
        <v>0</v>
      </c>
      <c r="H22" s="12">
        <v>111590.58</v>
      </c>
      <c r="I22" s="12">
        <v>72318.96</v>
      </c>
      <c r="J22" s="12">
        <f t="shared" si="1"/>
        <v>183909.54</v>
      </c>
      <c r="K22" s="12">
        <v>157253.79</v>
      </c>
      <c r="L22" s="12">
        <v>0</v>
      </c>
      <c r="M22" s="12">
        <f t="shared" si="2"/>
        <v>157253.79</v>
      </c>
      <c r="N22" s="12">
        <f t="shared" si="3"/>
        <v>26655.75</v>
      </c>
      <c r="O22" s="7">
        <v>405</v>
      </c>
    </row>
    <row r="23" spans="1:15" ht="11.25" hidden="1" outlineLevel="2">
      <c r="A23" s="6" t="s">
        <v>0</v>
      </c>
      <c r="B23" s="7" t="s">
        <v>43</v>
      </c>
      <c r="C23" s="6" t="s">
        <v>44</v>
      </c>
      <c r="D23" s="12">
        <v>0</v>
      </c>
      <c r="E23" s="12">
        <v>0</v>
      </c>
      <c r="F23" s="12">
        <f t="shared" si="0"/>
        <v>0</v>
      </c>
      <c r="G23" s="12">
        <v>0</v>
      </c>
      <c r="H23" s="12">
        <v>922507.68</v>
      </c>
      <c r="I23" s="12">
        <v>35896.67</v>
      </c>
      <c r="J23" s="12">
        <f t="shared" si="1"/>
        <v>958404.3500000001</v>
      </c>
      <c r="K23" s="12">
        <v>477692.7</v>
      </c>
      <c r="L23" s="12">
        <v>35896.67</v>
      </c>
      <c r="M23" s="12">
        <f t="shared" si="2"/>
        <v>513589.37</v>
      </c>
      <c r="N23" s="12">
        <f t="shared" si="3"/>
        <v>444814.9800000001</v>
      </c>
      <c r="O23" s="7">
        <v>408</v>
      </c>
    </row>
    <row r="24" spans="1:15" ht="11.25" hidden="1" outlineLevel="2">
      <c r="A24" s="6" t="s">
        <v>0</v>
      </c>
      <c r="B24" s="7" t="s">
        <v>45</v>
      </c>
      <c r="C24" s="6" t="s">
        <v>46</v>
      </c>
      <c r="D24" s="12">
        <v>0</v>
      </c>
      <c r="E24" s="12">
        <v>0</v>
      </c>
      <c r="F24" s="12">
        <f t="shared" si="0"/>
        <v>0</v>
      </c>
      <c r="G24" s="12">
        <v>0</v>
      </c>
      <c r="H24" s="12">
        <v>0</v>
      </c>
      <c r="I24" s="12">
        <v>324592.32</v>
      </c>
      <c r="J24" s="12">
        <f t="shared" si="1"/>
        <v>324592.32</v>
      </c>
      <c r="K24" s="12">
        <v>0</v>
      </c>
      <c r="L24" s="12">
        <v>324592.32</v>
      </c>
      <c r="M24" s="12">
        <f t="shared" si="2"/>
        <v>324592.32</v>
      </c>
      <c r="N24" s="12">
        <f t="shared" si="3"/>
        <v>0</v>
      </c>
      <c r="O24" s="7">
        <v>409</v>
      </c>
    </row>
    <row r="25" spans="1:15" ht="11.25" hidden="1" outlineLevel="2">
      <c r="A25" s="6" t="s">
        <v>0</v>
      </c>
      <c r="B25" s="7" t="s">
        <v>47</v>
      </c>
      <c r="C25" s="6" t="s">
        <v>48</v>
      </c>
      <c r="D25" s="12">
        <v>0</v>
      </c>
      <c r="E25" s="12">
        <v>0</v>
      </c>
      <c r="F25" s="12">
        <f t="shared" si="0"/>
        <v>0</v>
      </c>
      <c r="G25" s="12">
        <v>0</v>
      </c>
      <c r="H25" s="12">
        <v>926667</v>
      </c>
      <c r="I25" s="12">
        <v>0</v>
      </c>
      <c r="J25" s="12">
        <f t="shared" si="1"/>
        <v>926667</v>
      </c>
      <c r="K25" s="12">
        <v>926667</v>
      </c>
      <c r="L25" s="12">
        <v>0</v>
      </c>
      <c r="M25" s="12">
        <f t="shared" si="2"/>
        <v>926667</v>
      </c>
      <c r="N25" s="12">
        <f t="shared" si="3"/>
        <v>0</v>
      </c>
      <c r="O25" s="7">
        <v>413</v>
      </c>
    </row>
    <row r="26" spans="1:15" ht="11.25" hidden="1" outlineLevel="2">
      <c r="A26" s="6" t="s">
        <v>0</v>
      </c>
      <c r="B26" s="7" t="s">
        <v>49</v>
      </c>
      <c r="C26" s="6" t="s">
        <v>50</v>
      </c>
      <c r="D26" s="12">
        <v>0</v>
      </c>
      <c r="E26" s="12">
        <v>0</v>
      </c>
      <c r="F26" s="12">
        <f t="shared" si="0"/>
        <v>0</v>
      </c>
      <c r="G26" s="12">
        <v>0</v>
      </c>
      <c r="H26" s="12">
        <v>136860</v>
      </c>
      <c r="I26" s="12">
        <v>41058</v>
      </c>
      <c r="J26" s="12">
        <f t="shared" si="1"/>
        <v>177918</v>
      </c>
      <c r="K26" s="12">
        <v>27700.73</v>
      </c>
      <c r="L26" s="12">
        <v>27943.97</v>
      </c>
      <c r="M26" s="12">
        <f t="shared" si="2"/>
        <v>55644.7</v>
      </c>
      <c r="N26" s="12">
        <f t="shared" si="3"/>
        <v>122273.3</v>
      </c>
      <c r="O26" s="7">
        <v>414</v>
      </c>
    </row>
    <row r="27" spans="1:15" ht="11.25" hidden="1" outlineLevel="2">
      <c r="A27" s="6" t="s">
        <v>0</v>
      </c>
      <c r="B27" s="7" t="s">
        <v>51</v>
      </c>
      <c r="C27" s="6" t="s">
        <v>52</v>
      </c>
      <c r="D27" s="12">
        <v>0</v>
      </c>
      <c r="E27" s="12">
        <v>0</v>
      </c>
      <c r="F27" s="12">
        <f t="shared" si="0"/>
        <v>0</v>
      </c>
      <c r="G27" s="12">
        <v>0</v>
      </c>
      <c r="H27" s="12">
        <v>212000</v>
      </c>
      <c r="I27" s="12">
        <v>80000</v>
      </c>
      <c r="J27" s="12">
        <f t="shared" si="1"/>
        <v>292000</v>
      </c>
      <c r="K27" s="12">
        <v>211452.59</v>
      </c>
      <c r="L27" s="12">
        <v>80547.41</v>
      </c>
      <c r="M27" s="12">
        <f t="shared" si="2"/>
        <v>292000</v>
      </c>
      <c r="N27" s="12">
        <f t="shared" si="3"/>
        <v>0</v>
      </c>
      <c r="O27" s="7">
        <v>421</v>
      </c>
    </row>
    <row r="28" spans="1:15" ht="11.25" hidden="1" outlineLevel="2">
      <c r="A28" s="6" t="s">
        <v>0</v>
      </c>
      <c r="B28" s="7" t="s">
        <v>53</v>
      </c>
      <c r="C28" s="6" t="s">
        <v>54</v>
      </c>
      <c r="D28" s="12">
        <v>0</v>
      </c>
      <c r="E28" s="12">
        <v>0</v>
      </c>
      <c r="F28" s="12">
        <f t="shared" si="0"/>
        <v>0</v>
      </c>
      <c r="G28" s="12">
        <v>0</v>
      </c>
      <c r="H28" s="12">
        <v>403657</v>
      </c>
      <c r="I28" s="12">
        <v>133093</v>
      </c>
      <c r="J28" s="12">
        <f t="shared" si="1"/>
        <v>536750</v>
      </c>
      <c r="K28" s="12">
        <v>7000</v>
      </c>
      <c r="L28" s="12">
        <v>0</v>
      </c>
      <c r="M28" s="12">
        <f t="shared" si="2"/>
        <v>7000</v>
      </c>
      <c r="N28" s="12">
        <f t="shared" si="3"/>
        <v>529750</v>
      </c>
      <c r="O28" s="7">
        <v>423</v>
      </c>
    </row>
    <row r="29" spans="1:15" ht="11.25" hidden="1" outlineLevel="2">
      <c r="A29" s="6" t="s">
        <v>0</v>
      </c>
      <c r="B29" s="7" t="s">
        <v>55</v>
      </c>
      <c r="C29" s="6" t="s">
        <v>56</v>
      </c>
      <c r="D29" s="12">
        <v>0</v>
      </c>
      <c r="E29" s="12">
        <v>0</v>
      </c>
      <c r="F29" s="12">
        <f t="shared" si="0"/>
        <v>0</v>
      </c>
      <c r="G29" s="12">
        <v>0</v>
      </c>
      <c r="H29" s="12">
        <v>157074</v>
      </c>
      <c r="I29" s="12">
        <v>0</v>
      </c>
      <c r="J29" s="12">
        <f t="shared" si="1"/>
        <v>157074</v>
      </c>
      <c r="K29" s="12">
        <v>0</v>
      </c>
      <c r="L29" s="12">
        <v>0</v>
      </c>
      <c r="M29" s="12">
        <f t="shared" si="2"/>
        <v>0</v>
      </c>
      <c r="N29" s="12">
        <f t="shared" si="3"/>
        <v>157074</v>
      </c>
      <c r="O29" s="7">
        <v>424</v>
      </c>
    </row>
    <row r="30" spans="1:15" ht="11.25" hidden="1" outlineLevel="1">
      <c r="A30" s="8" t="s">
        <v>69</v>
      </c>
      <c r="B30" s="7"/>
      <c r="C30" s="6"/>
      <c r="D30" s="13">
        <f aca="true" t="shared" si="4" ref="D30:N30">SUBTOTAL(9,D2:D29)</f>
        <v>2469966.4</v>
      </c>
      <c r="E30" s="13">
        <f t="shared" si="4"/>
        <v>1171185.52</v>
      </c>
      <c r="F30" s="13">
        <f t="shared" si="4"/>
        <v>3641151.9200000004</v>
      </c>
      <c r="G30" s="13">
        <f t="shared" si="4"/>
        <v>0</v>
      </c>
      <c r="H30" s="13">
        <f t="shared" si="4"/>
        <v>6362525.41</v>
      </c>
      <c r="I30" s="13">
        <f t="shared" si="4"/>
        <v>2717569.07</v>
      </c>
      <c r="J30" s="13">
        <f t="shared" si="4"/>
        <v>12721246.4</v>
      </c>
      <c r="K30" s="13">
        <f t="shared" si="4"/>
        <v>5942851.62</v>
      </c>
      <c r="L30" s="13">
        <f t="shared" si="4"/>
        <v>2140266.06</v>
      </c>
      <c r="M30" s="13">
        <f t="shared" si="4"/>
        <v>8083117.680000001</v>
      </c>
      <c r="N30" s="13">
        <f t="shared" si="4"/>
        <v>4638128.72</v>
      </c>
      <c r="O30" s="7"/>
    </row>
    <row r="31" spans="1:15" ht="11.25" hidden="1" outlineLevel="2">
      <c r="A31" s="6" t="s">
        <v>57</v>
      </c>
      <c r="B31" s="7" t="s">
        <v>58</v>
      </c>
      <c r="C31" s="6" t="s">
        <v>59</v>
      </c>
      <c r="D31" s="12">
        <v>-63559.28</v>
      </c>
      <c r="E31" s="12">
        <v>64030.3</v>
      </c>
      <c r="F31" s="12">
        <f t="shared" si="0"/>
        <v>471.0200000000041</v>
      </c>
      <c r="G31" s="12">
        <v>0</v>
      </c>
      <c r="H31" s="12">
        <v>0</v>
      </c>
      <c r="I31" s="12">
        <v>0</v>
      </c>
      <c r="J31" s="12">
        <f t="shared" si="1"/>
        <v>471.0200000000041</v>
      </c>
      <c r="K31" s="12">
        <v>471.02</v>
      </c>
      <c r="L31" s="12">
        <v>0</v>
      </c>
      <c r="M31" s="12">
        <f t="shared" si="2"/>
        <v>471.02</v>
      </c>
      <c r="N31" s="12">
        <f t="shared" si="3"/>
        <v>4.092726157978177E-12</v>
      </c>
      <c r="O31" s="7">
        <v>122</v>
      </c>
    </row>
    <row r="32" spans="1:15" ht="11.25" hidden="1" outlineLevel="1">
      <c r="A32" s="9" t="s">
        <v>70</v>
      </c>
      <c r="B32" s="7"/>
      <c r="C32" s="6"/>
      <c r="D32" s="13">
        <f aca="true" t="shared" si="5" ref="D32:N32">SUBTOTAL(9,D31:D31)</f>
        <v>-63559.28</v>
      </c>
      <c r="E32" s="13">
        <f t="shared" si="5"/>
        <v>64030.3</v>
      </c>
      <c r="F32" s="13">
        <f t="shared" si="5"/>
        <v>471.0200000000041</v>
      </c>
      <c r="G32" s="13">
        <f t="shared" si="5"/>
        <v>0</v>
      </c>
      <c r="H32" s="13">
        <f t="shared" si="5"/>
        <v>0</v>
      </c>
      <c r="I32" s="13">
        <f t="shared" si="5"/>
        <v>0</v>
      </c>
      <c r="J32" s="13">
        <f t="shared" si="5"/>
        <v>471.0200000000041</v>
      </c>
      <c r="K32" s="13">
        <f t="shared" si="5"/>
        <v>471.02</v>
      </c>
      <c r="L32" s="13">
        <f t="shared" si="5"/>
        <v>0</v>
      </c>
      <c r="M32" s="13">
        <f t="shared" si="5"/>
        <v>471.02</v>
      </c>
      <c r="N32" s="13">
        <f t="shared" si="5"/>
        <v>4.092726157978177E-12</v>
      </c>
      <c r="O32" s="7"/>
    </row>
    <row r="33" spans="1:15" ht="11.25" collapsed="1">
      <c r="A33" s="9" t="s">
        <v>71</v>
      </c>
      <c r="B33" s="7"/>
      <c r="C33" s="6"/>
      <c r="D33" s="12">
        <f aca="true" t="shared" si="6" ref="D33:N33">SUBTOTAL(9,D2:D31)</f>
        <v>2406407.12</v>
      </c>
      <c r="E33" s="12">
        <f t="shared" si="6"/>
        <v>1235215.82</v>
      </c>
      <c r="F33" s="12">
        <f t="shared" si="6"/>
        <v>3641622.9400000004</v>
      </c>
      <c r="G33" s="12">
        <f t="shared" si="6"/>
        <v>0</v>
      </c>
      <c r="H33" s="12">
        <f t="shared" si="6"/>
        <v>6362525.41</v>
      </c>
      <c r="I33" s="12">
        <f t="shared" si="6"/>
        <v>2717569.07</v>
      </c>
      <c r="J33" s="12">
        <f t="shared" si="6"/>
        <v>12721717.42</v>
      </c>
      <c r="K33" s="12">
        <f t="shared" si="6"/>
        <v>5943322.64</v>
      </c>
      <c r="L33" s="12">
        <f t="shared" si="6"/>
        <v>2140266.06</v>
      </c>
      <c r="M33" s="12">
        <f t="shared" si="6"/>
        <v>8083588.7</v>
      </c>
      <c r="N33" s="12">
        <f t="shared" si="6"/>
        <v>4638128.72</v>
      </c>
      <c r="O33" s="7"/>
    </row>
    <row r="35" spans="8:9" ht="11.25">
      <c r="H35" s="14">
        <f>H33+I33</f>
        <v>9080094.48</v>
      </c>
      <c r="I35" s="14"/>
    </row>
  </sheetData>
  <sheetProtection/>
  <mergeCells count="1">
    <mergeCell ref="H35:I35"/>
  </mergeCells>
  <printOptions horizontalCentered="1"/>
  <pageMargins left="0.2362204724409449" right="0.15748031496062992" top="1.1811023622047245" bottom="0.35433070866141736" header="0.6692913385826772" footer="0.07874015748031496"/>
  <pageSetup fitToHeight="1" fitToWidth="1" horizontalDpi="600" verticalDpi="600" orientation="landscape" scale="80" r:id="rId1"/>
  <headerFooter alignWithMargins="0">
    <oddHeader>&amp;C&amp;"Arial,Negrita"&amp;10INSTITUTO NACIONAL DE ASTROFISICA OPTICA Y ELECTRONICA
ANALITICO GLOBAL DE PROYECTOS EXTERNOS
EJERCICIO: 2009    PERIODO: ENERO-DICIEMBRE     F.F.: 5-APOYOS EXTERNOS</oddHeader>
    <oddFooter>&amp;L&amp;"Arial"&amp;8
12-Feb-2010 09:18&amp;R&amp;"Arial"&amp;8Hoja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Administracion</cp:lastModifiedBy>
  <cp:lastPrinted>2010-03-18T22:52:18Z</cp:lastPrinted>
  <dcterms:created xsi:type="dcterms:W3CDTF">2007-01-12T00:53:36Z</dcterms:created>
  <dcterms:modified xsi:type="dcterms:W3CDTF">2010-03-18T22:52:52Z</dcterms:modified>
  <cp:category/>
  <cp:version/>
  <cp:contentType/>
  <cp:contentStatus/>
</cp:coreProperties>
</file>